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CAP II-5" sheetId="5" r:id="rId1"/>
    <sheet name="Hoja1" sheetId="1" r:id="rId2"/>
    <sheet name="Hoja2" sheetId="2" r:id="rId3"/>
    <sheet name="Hoja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p">#REF!</definedName>
    <definedName name="\q">#REF!</definedName>
    <definedName name="_axc2">#REF!</definedName>
    <definedName name="_axc3">#REF!</definedName>
    <definedName name="_Fill" hidden="1">[2]Tabla1!$A$13:$A$43</definedName>
    <definedName name="_Table2_In1">#N/A</definedName>
    <definedName name="A_impresión_IM">#REF!</definedName>
    <definedName name="Alt">#REF!</definedName>
    <definedName name="ALTC">#REF!</definedName>
    <definedName name="anex1">#REF!</definedName>
    <definedName name="anex3a">#REF!</definedName>
    <definedName name="anex3b">#REF!</definedName>
    <definedName name="anex3c">#REF!</definedName>
    <definedName name="anex3d">#REF!</definedName>
    <definedName name="anex3e">#REF!</definedName>
    <definedName name="anex5a">#REF!</definedName>
    <definedName name="anex5b">#REF!</definedName>
    <definedName name="anex8a">#REF!</definedName>
    <definedName name="anex8b">#REF!</definedName>
    <definedName name="anex8c">#REF!</definedName>
    <definedName name="anex8d">#REF!</definedName>
    <definedName name="anex8e">#REF!</definedName>
    <definedName name="anex8f">#REF!</definedName>
    <definedName name="anexo8e">#REF!</definedName>
    <definedName name="_xlnm.Print_Area" localSheetId="0">'CAP II-5'!$B$1:$H$39</definedName>
    <definedName name="_xlnm.Print_Area">#REF!</definedName>
    <definedName name="axc">#REF!</definedName>
    <definedName name="axc.">#REF!</definedName>
    <definedName name="Base_datos_IM">#N/A</definedName>
    <definedName name="_xlnm.Database">#REF!</definedName>
    <definedName name="BDATOS">[3]PLANTA!$A$2:$O$70</definedName>
    <definedName name="Bs" localSheetId="0">#REF!</definedName>
    <definedName name="Bs">#REF!</definedName>
    <definedName name="Bs.">#REF!</definedName>
    <definedName name="Bss">#REF!</definedName>
    <definedName name="C_3" localSheetId="0">#REF!</definedName>
    <definedName name="C_3">#REF!</definedName>
    <definedName name="C_3.">#REF!</definedName>
    <definedName name="C_33">#REF!</definedName>
    <definedName name="CENTRALES" localSheetId="0">#REF!</definedName>
    <definedName name="CENTRALES">#REF!</definedName>
    <definedName name="Centrales.">#REF!</definedName>
    <definedName name="centrales2">#REF!</definedName>
    <definedName name="colapsosA" localSheetId="0" hidden="1">{"'DMAX'!$A$10:$P$43"}</definedName>
    <definedName name="colapsosA" hidden="1">{"'DMAX'!$A$10:$P$43"}</definedName>
    <definedName name="COMBUSTIBLE" localSheetId="0">#REF!</definedName>
    <definedName name="COMBUSTIBLE">#REF!</definedName>
    <definedName name="combustible.">#REF!</definedName>
    <definedName name="combustible2">#REF!</definedName>
    <definedName name="Criteria">#N/A</definedName>
    <definedName name="Criterios_IM">#N/A</definedName>
    <definedName name="CUADRO1">[4]SALES_INC!$A$6:$A$17</definedName>
    <definedName name="CUADRO2">[4]SALES_INC!$L$3:$O$14</definedName>
    <definedName name="CUADRO3">#REF!</definedName>
    <definedName name="d_3">#REF!</definedName>
    <definedName name="Database">#N/A</definedName>
    <definedName name="EEEEEE" localSheetId="0" hidden="1">{"'DMAX'!$A$10:$P$43"}</definedName>
    <definedName name="EEEEEE" hidden="1">{"'DMAX'!$A$10:$P$43"}</definedName>
    <definedName name="EMBALSES" localSheetId="0">#REF!</definedName>
    <definedName name="EMBALSES">#REF!</definedName>
    <definedName name="embalses.">#REF!</definedName>
    <definedName name="embalses2">#REF!</definedName>
    <definedName name="erreer" localSheetId="0">#REF!</definedName>
    <definedName name="erreer">#REF!</definedName>
    <definedName name="erreer.">#REF!</definedName>
    <definedName name="falla" localSheetId="0" hidden="1">{"'FLUJO'!$X$101"}</definedName>
    <definedName name="falla" hidden="1">{"'FLUJO'!$X$101"}</definedName>
    <definedName name="fILLL" hidden="1">#REF!</definedName>
    <definedName name="fONDO">[5]FONDO!$A$1:$N$841</definedName>
    <definedName name="GENBRU" localSheetId="0">#REF!</definedName>
    <definedName name="GENBRU">#REF!</definedName>
    <definedName name="GENBRU.">#REF!</definedName>
    <definedName name="genbru2">#REF!</definedName>
    <definedName name="GENBRUs">#REF!</definedName>
    <definedName name="GENERACION" localSheetId="0">#REF!</definedName>
    <definedName name="GENERACION">#REF!</definedName>
    <definedName name="generacion2">#REF!</definedName>
    <definedName name="GENERACION3">#REF!</definedName>
    <definedName name="Hidro">#REF!</definedName>
    <definedName name="Hoja7" localSheetId="0" hidden="1">{"'DMAX'!$A$10:$P$43"}</definedName>
    <definedName name="Hoja7" hidden="1">{"'DMAX'!$A$10:$P$43"}</definedName>
    <definedName name="HTML_CodePage" hidden="1">1252</definedName>
    <definedName name="HTML_Control" localSheetId="0" hidden="1">{"'FLUJO'!$X$101"}</definedName>
    <definedName name="HTML_Control" hidden="1">{"'FLUJO'!$X$101"}</definedName>
    <definedName name="HTML_Description" hidden="1">""</definedName>
    <definedName name="HTML_Email" hidden="1">""</definedName>
    <definedName name="HTML_Header" hidden="1">"DATOS"</definedName>
    <definedName name="HTML_LastUpdate" hidden="1">"12/07/01"</definedName>
    <definedName name="HTML_LineAfter" hidden="1">FALSE</definedName>
    <definedName name="HTML_LineBefore" hidden="1">FALSE</definedName>
    <definedName name="HTML_Name" hidden="1">"g_caceres"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"C:\ger\jun_2001\web\HTML.htm"</definedName>
    <definedName name="HTML_PathTemplate" hidden="1">"D:\web1999\may_1999\detalles\HTMLTemporal.htm"</definedName>
    <definedName name="HTML_Title" hidden="1">"WEBJUN1"</definedName>
    <definedName name="Imprimir_área_IM">#REF!</definedName>
    <definedName name="indat">#REF!</definedName>
    <definedName name="inicio">#REF!</definedName>
    <definedName name="INYECC" localSheetId="0">#REF!</definedName>
    <definedName name="INYECC">#REF!</definedName>
    <definedName name="inyecc2">#REF!</definedName>
    <definedName name="IVA">[6]MAYO!$B$2</definedName>
    <definedName name="MES">#REF!</definedName>
    <definedName name="meses">[7]FONDO!$R$2:$S$34</definedName>
    <definedName name="Print_Area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>#REF!</definedName>
    <definedName name="rerggg.">#REF!</definedName>
    <definedName name="RETIRO" localSheetId="0">#REF!</definedName>
    <definedName name="RETIRO">#REF!</definedName>
    <definedName name="RETIRO.">#REF!</definedName>
    <definedName name="retiro2">#REF!</definedName>
    <definedName name="RR" localSheetId="0" hidden="1">{"'DMAX'!$A$10:$P$43"}</definedName>
    <definedName name="RR" hidden="1">{"'DMAX'!$A$10:$P$43"}</definedName>
    <definedName name="TableName">"Dummy"</definedName>
    <definedName name="Termo">#REF!</definedName>
    <definedName name="TRANSACCIONES" localSheetId="0">#REF!</definedName>
    <definedName name="TRANSACCIONES">#REF!</definedName>
    <definedName name="TRANSACCIONES.">#REF!</definedName>
    <definedName name="transacciones2">#REF!</definedName>
    <definedName name="ttt" localSheetId="0" hidden="1">{"'DMAX'!$A$10:$P$43"}</definedName>
    <definedName name="ttt" hidden="1">{"'DMAX'!$A$10:$P$43"}</definedName>
    <definedName name="Unidad_Operativa_del_CNDC">#REF!</definedName>
    <definedName name="x" localSheetId="0" hidden="1">{"'FLUJO'!$X$101"}</definedName>
    <definedName name="x" hidden="1">{"'FLUJO'!$X$101"}</definedName>
  </definedNames>
  <calcPr calcId="145621"/>
</workbook>
</file>

<file path=xl/calcChain.xml><?xml version="1.0" encoding="utf-8"?>
<calcChain xmlns="http://schemas.openxmlformats.org/spreadsheetml/2006/main">
  <c r="D38" i="5" l="1"/>
  <c r="F36" i="5"/>
  <c r="F38" i="5" s="1"/>
  <c r="E36" i="5"/>
  <c r="D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36" i="5" s="1"/>
  <c r="L16" i="5" s="1"/>
  <c r="G20" i="5"/>
  <c r="G19" i="5"/>
  <c r="G18" i="5"/>
  <c r="G17" i="5"/>
  <c r="G16" i="5"/>
  <c r="F14" i="5"/>
  <c r="E14" i="5"/>
  <c r="E38" i="5" s="1"/>
  <c r="D14" i="5"/>
  <c r="G13" i="5"/>
  <c r="G11" i="5"/>
  <c r="G10" i="5"/>
  <c r="G14" i="5" s="1"/>
  <c r="H22" i="5" l="1"/>
  <c r="G38" i="5"/>
  <c r="L15" i="5"/>
  <c r="H21" i="5"/>
  <c r="H10" i="5"/>
  <c r="L17" i="5" l="1"/>
  <c r="M16" i="5" s="1"/>
  <c r="M15" i="5"/>
  <c r="H31" i="5"/>
  <c r="H19" i="5"/>
  <c r="H12" i="5"/>
  <c r="H17" i="5"/>
  <c r="H35" i="5"/>
  <c r="H27" i="5"/>
  <c r="H23" i="5"/>
  <c r="H11" i="5"/>
  <c r="H14" i="5" s="1"/>
  <c r="H29" i="5"/>
  <c r="H28" i="5"/>
  <c r="H33" i="5"/>
  <c r="H20" i="5"/>
  <c r="H25" i="5"/>
  <c r="H13" i="5"/>
  <c r="H32" i="5"/>
  <c r="H34" i="5"/>
  <c r="H24" i="5"/>
  <c r="H26" i="5"/>
  <c r="H16" i="5"/>
  <c r="H18" i="5"/>
  <c r="H30" i="5"/>
  <c r="H36" i="5" l="1"/>
  <c r="H38" i="5" s="1"/>
</calcChain>
</file>

<file path=xl/sharedStrings.xml><?xml version="1.0" encoding="utf-8"?>
<sst xmlns="http://schemas.openxmlformats.org/spreadsheetml/2006/main" count="69" uniqueCount="41">
  <si>
    <t>CECBB</t>
  </si>
  <si>
    <t>ENDE GUARACACHI S.A.</t>
  </si>
  <si>
    <t>-</t>
  </si>
  <si>
    <t>GESA</t>
  </si>
  <si>
    <t>ENDE</t>
  </si>
  <si>
    <t>Cuadro II-5</t>
  </si>
  <si>
    <t>Sistema Interconectado Nacional</t>
  </si>
  <si>
    <t>Longitud de Líneas de Transmisión (km) - Gestión 2020</t>
  </si>
  <si>
    <t>NIVEL DE TENSIÓN</t>
  </si>
  <si>
    <t>TOTAL       (km.)</t>
  </si>
  <si>
    <t>Porcentaje      %</t>
  </si>
  <si>
    <t>Sistema</t>
  </si>
  <si>
    <t>Operador o Responsable</t>
  </si>
  <si>
    <t>230 kV</t>
  </si>
  <si>
    <t>115 kV</t>
  </si>
  <si>
    <t>69 kV</t>
  </si>
  <si>
    <t>LONGITUDES  EN km.</t>
  </si>
  <si>
    <t>S.T.I.</t>
  </si>
  <si>
    <t>ENDE TRANSMISION S.A.</t>
  </si>
  <si>
    <t>ISA BOLIVIA</t>
  </si>
  <si>
    <t>SAN CRISTOBAL TESA</t>
  </si>
  <si>
    <t xml:space="preserve">Total S.T.I. </t>
  </si>
  <si>
    <t>FUERA DEL S.T.I.</t>
  </si>
  <si>
    <t>Total Fuera del S.T.I.</t>
  </si>
  <si>
    <t>Total</t>
  </si>
  <si>
    <t>DELAPAZ</t>
  </si>
  <si>
    <t>CRE R.L.</t>
  </si>
  <si>
    <t>ELFEC S.A.</t>
  </si>
  <si>
    <t>ENDE DEORURO S.A.</t>
  </si>
  <si>
    <t>SEPSA</t>
  </si>
  <si>
    <t>CESSA</t>
  </si>
  <si>
    <t>COBOCE</t>
  </si>
  <si>
    <t>EMVINTO</t>
  </si>
  <si>
    <t>SETAR</t>
  </si>
  <si>
    <t>LÍNEAS ASOCIADAS A LA GENERACIÓN</t>
  </si>
  <si>
    <t>COBEE</t>
  </si>
  <si>
    <t>HB</t>
  </si>
  <si>
    <t>RIOELEC S.A.</t>
  </si>
  <si>
    <t>ENDE CORANI S.A.</t>
  </si>
  <si>
    <t>Total S.I.N</t>
  </si>
  <si>
    <t>Fuente: CNDC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</si>
</sst>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(* #,##0.00_);_(* \(#,##0.00\);_(* &quot;-&quot;??_);_(@_)"/>
    <numFmt numFmtId="165" formatCode="#,##0.0"/>
    <numFmt numFmtId="170" formatCode="#.##000"/>
    <numFmt numFmtId="171" formatCode="_ * #,##0.00_ ;_ * \-#,##0.00_ ;_ * &quot;-&quot;??_ ;_ @_ "/>
    <numFmt numFmtId="172" formatCode="\$#,#00"/>
    <numFmt numFmtId="173" formatCode="#."/>
    <numFmt numFmtId="174" formatCode="_([$€]* #,##0.00_);_([$€]* \(#,##0.00\);_([$€]* &quot;-&quot;??_);_(@_)"/>
    <numFmt numFmtId="175" formatCode="_-[$€]* #,##0.00_-;\-[$€]* #,##0.00_-;_-[$€]* &quot;-&quot;??_-;_-@_-"/>
    <numFmt numFmtId="176" formatCode="#,#00"/>
    <numFmt numFmtId="177" formatCode="_ * #,##0_ ;_ * \-#,##0_ ;_ * &quot;-&quot;_ ;_ @_ "/>
    <numFmt numFmtId="178" formatCode="_-* #,##0\ _€_-;\-* #,##0\ _€_-;_-* &quot;-&quot;\ _€_-;_-@_-"/>
    <numFmt numFmtId="179" formatCode="_-* #,##0\ _P_t_s_-;\-* #,##0\ _P_t_s_-;_-* &quot;-&quot;\ _P_t_s_-;_-@_-"/>
    <numFmt numFmtId="180" formatCode="_-* #,##0.00\ _p_t_a_-;\-* #,##0.00\ _p_t_a_-;_-* &quot;-&quot;??\ _p_t_a_-;_-@_-"/>
    <numFmt numFmtId="181" formatCode="_-* #,##0.00\ _P_t_s_-;\-* #,##0.00\ _P_t_s_-;_-* &quot;-&quot;??\ _P_t_s_-;_-@_-"/>
    <numFmt numFmtId="182" formatCode="mmm"/>
    <numFmt numFmtId="183" formatCode="#,##0.000\ "/>
    <numFmt numFmtId="184" formatCode="_-* #,##0.00\ _€_-;\-* #,##0.00\ _€_-;_-* &quot;-&quot;??\ _€_-;_-@_-"/>
    <numFmt numFmtId="185" formatCode="_-* #,##0.00\ _B_s_._-;\-* #,##0.00\ _B_s_._-;_-* &quot;-&quot;??\ _B_s_._-;_-@_-"/>
    <numFmt numFmtId="186" formatCode="%#,#00"/>
    <numFmt numFmtId="187" formatCode="_-* #,##0.0\ _€_-;\-* #,##0.0\ _€_-;_-* &quot;-&quot;??\ _€_-;_-@_-"/>
    <numFmt numFmtId="188" formatCode="0.0%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theme="0"/>
      <name val="Agency FB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6"/>
      <name val="Agency FB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indexed="8"/>
      <name val="Calibri"/>
      <family val="2"/>
    </font>
    <font>
      <b/>
      <sz val="12"/>
      <color indexed="43"/>
      <name val="Verdana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b/>
      <sz val="14"/>
      <color theme="9" tint="-0.249977111117893"/>
      <name val="Agency FB"/>
      <family val="2"/>
    </font>
    <font>
      <b/>
      <sz val="14"/>
      <color rgb="FFFF0000"/>
      <name val="Agency FB"/>
      <family val="2"/>
    </font>
    <font>
      <b/>
      <sz val="10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sz val="7"/>
      <name val="Gill Sans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7"/>
      <name val="Gill Sans"/>
    </font>
    <font>
      <sz val="7"/>
      <color indexed="63"/>
      <name val="Gill Sans"/>
    </font>
    <font>
      <b/>
      <sz val="7"/>
      <color indexed="63"/>
      <name val="Gill Sans"/>
    </font>
    <font>
      <b/>
      <sz val="8"/>
      <color indexed="63"/>
      <name val="Gill Sans"/>
    </font>
  </fonts>
  <fills count="2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9" tint="-0.24994659260841701"/>
      </top>
      <bottom style="thin">
        <color theme="9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rgb="FFF46718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/>
      <top style="thin">
        <color rgb="FFF46718"/>
      </top>
      <bottom/>
      <diagonal/>
    </border>
    <border>
      <left/>
      <right/>
      <top style="thin">
        <color rgb="FFF46718"/>
      </top>
      <bottom style="thin">
        <color theme="9" tint="-0.24994659260841701"/>
      </bottom>
      <diagonal/>
    </border>
  </borders>
  <cellStyleXfs count="433">
    <xf numFmtId="0" fontId="0" fillId="0" borderId="0"/>
    <xf numFmtId="0" fontId="5" fillId="0" borderId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3" fillId="19" borderId="5" applyNumberFormat="0" applyAlignment="0" applyProtection="0"/>
    <xf numFmtId="0" fontId="13" fillId="19" borderId="5" applyNumberFormat="0" applyAlignment="0" applyProtection="0"/>
    <xf numFmtId="0" fontId="14" fillId="20" borderId="6" applyNumberFormat="0" applyAlignment="0" applyProtection="0"/>
    <xf numFmtId="0" fontId="14" fillId="20" borderId="6" applyNumberForma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170" fontId="16" fillId="0" borderId="0">
      <protection locked="0"/>
    </xf>
    <xf numFmtId="43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1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2" fontId="16" fillId="0" borderId="0">
      <protection locked="0"/>
    </xf>
    <xf numFmtId="0" fontId="5" fillId="0" borderId="0" applyFont="0" applyFill="0" applyBorder="0" applyAlignment="0" applyProtection="0"/>
    <xf numFmtId="173" fontId="18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21" fillId="10" borderId="5" applyNumberFormat="0" applyAlignment="0" applyProtection="0"/>
    <xf numFmtId="0" fontId="21" fillId="10" borderId="5" applyNumberFormat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6" fillId="0" borderId="0">
      <protection locked="0"/>
    </xf>
    <xf numFmtId="0" fontId="22" fillId="0" borderId="0" applyFont="0" applyFill="0" applyBorder="0" applyAlignment="0" applyProtection="0"/>
    <xf numFmtId="0" fontId="16" fillId="0" borderId="0">
      <protection locked="0"/>
    </xf>
    <xf numFmtId="0" fontId="22" fillId="0" borderId="0" applyFont="0" applyFill="0" applyBorder="0" applyAlignment="0" applyProtection="0"/>
    <xf numFmtId="0" fontId="16" fillId="0" borderId="0">
      <protection locked="0"/>
    </xf>
    <xf numFmtId="0" fontId="22" fillId="0" borderId="0" applyFont="0" applyFill="0" applyBorder="0" applyAlignment="0" applyProtection="0"/>
    <xf numFmtId="0" fontId="16" fillId="0" borderId="0">
      <protection locked="0"/>
    </xf>
    <xf numFmtId="0" fontId="22" fillId="0" borderId="0" applyFont="0" applyFill="0" applyBorder="0" applyAlignment="0" applyProtection="0"/>
    <xf numFmtId="0" fontId="16" fillId="0" borderId="0">
      <protection locked="0"/>
    </xf>
    <xf numFmtId="0" fontId="22" fillId="0" borderId="0" applyFont="0" applyFill="0" applyBorder="0" applyAlignment="0" applyProtection="0"/>
    <xf numFmtId="0" fontId="16" fillId="0" borderId="0">
      <protection locked="0"/>
    </xf>
    <xf numFmtId="0" fontId="22" fillId="0" borderId="0" applyFont="0" applyFill="0" applyBorder="0" applyAlignment="0" applyProtection="0"/>
    <xf numFmtId="0" fontId="16" fillId="0" borderId="0">
      <protection locked="0"/>
    </xf>
    <xf numFmtId="176" fontId="16" fillId="0" borderId="0">
      <protection locked="0"/>
    </xf>
    <xf numFmtId="170" fontId="16" fillId="0" borderId="0">
      <protection locked="0"/>
    </xf>
    <xf numFmtId="173" fontId="18" fillId="0" borderId="0">
      <protection locked="0"/>
    </xf>
    <xf numFmtId="176" fontId="16" fillId="0" borderId="0">
      <protection locked="0"/>
    </xf>
    <xf numFmtId="173" fontId="23" fillId="0" borderId="0">
      <protection locked="0"/>
    </xf>
    <xf numFmtId="0" fontId="19" fillId="0" borderId="0">
      <protection locked="0"/>
    </xf>
    <xf numFmtId="173" fontId="23" fillId="0" borderId="0">
      <protection locked="0"/>
    </xf>
    <xf numFmtId="0" fontId="19" fillId="0" borderId="0">
      <protection locked="0"/>
    </xf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72" fontId="16" fillId="0" borderId="0">
      <protection locked="0"/>
    </xf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 applyFill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6" borderId="8" applyNumberFormat="0" applyFont="0" applyAlignment="0" applyProtection="0"/>
    <xf numFmtId="0" fontId="5" fillId="26" borderId="8" applyNumberFormat="0" applyFont="0" applyAlignment="0" applyProtection="0"/>
    <xf numFmtId="0" fontId="27" fillId="27" borderId="9">
      <alignment horizontal="center" vertical="center"/>
    </xf>
    <xf numFmtId="0" fontId="7" fillId="0" borderId="10">
      <alignment horizontal="center"/>
    </xf>
    <xf numFmtId="186" fontId="16" fillId="0" borderId="0">
      <protection locked="0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8" fillId="19" borderId="11" applyNumberFormat="0" applyAlignment="0" applyProtection="0"/>
    <xf numFmtId="0" fontId="28" fillId="19" borderId="11" applyNumberFormat="0" applyAlignment="0" applyProtection="0"/>
    <xf numFmtId="0" fontId="5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</cellStyleXfs>
  <cellXfs count="69">
    <xf numFmtId="0" fontId="0" fillId="0" borderId="0" xfId="0"/>
    <xf numFmtId="0" fontId="6" fillId="2" borderId="0" xfId="1" applyFont="1" applyFill="1" applyAlignment="1">
      <alignment horizontal="center" vertical="center"/>
    </xf>
    <xf numFmtId="0" fontId="5" fillId="3" borderId="0" xfId="1" applyFill="1"/>
    <xf numFmtId="0" fontId="6" fillId="4" borderId="0" xfId="1" applyFont="1" applyFill="1" applyAlignment="1">
      <alignment horizontal="center" vertical="center"/>
    </xf>
    <xf numFmtId="0" fontId="35" fillId="3" borderId="0" xfId="1" applyFont="1" applyFill="1" applyAlignment="1">
      <alignment vertical="center"/>
    </xf>
    <xf numFmtId="0" fontId="36" fillId="3" borderId="0" xfId="1" applyFont="1" applyFill="1" applyAlignment="1">
      <alignment vertical="center"/>
    </xf>
    <xf numFmtId="0" fontId="1" fillId="3" borderId="0" xfId="292" applyFill="1"/>
    <xf numFmtId="0" fontId="2" fillId="3" borderId="0" xfId="292" applyFont="1" applyFill="1"/>
    <xf numFmtId="0" fontId="6" fillId="4" borderId="0" xfId="1" applyFont="1" applyFill="1" applyAlignment="1">
      <alignment horizontal="center" vertical="center"/>
    </xf>
    <xf numFmtId="0" fontId="37" fillId="28" borderId="1" xfId="379" applyFont="1" applyFill="1" applyBorder="1" applyAlignment="1">
      <alignment horizontal="center" wrapText="1"/>
    </xf>
    <xf numFmtId="0" fontId="38" fillId="28" borderId="16" xfId="379" applyFont="1" applyFill="1" applyBorder="1" applyAlignment="1">
      <alignment horizontal="center" vertical="center"/>
    </xf>
    <xf numFmtId="0" fontId="38" fillId="28" borderId="0" xfId="379" applyFont="1" applyFill="1" applyBorder="1" applyAlignment="1">
      <alignment horizontal="center" vertical="center" wrapText="1"/>
    </xf>
    <xf numFmtId="0" fontId="39" fillId="28" borderId="0" xfId="379" applyFont="1" applyFill="1" applyBorder="1" applyAlignment="1">
      <alignment horizontal="center" vertical="center" wrapText="1"/>
    </xf>
    <xf numFmtId="0" fontId="38" fillId="28" borderId="0" xfId="379" applyFont="1" applyFill="1" applyBorder="1" applyAlignment="1">
      <alignment horizontal="center" vertical="center"/>
    </xf>
    <xf numFmtId="0" fontId="38" fillId="28" borderId="4" xfId="379" applyFont="1" applyFill="1" applyBorder="1" applyAlignment="1">
      <alignment horizontal="center" vertical="center"/>
    </xf>
    <xf numFmtId="0" fontId="38" fillId="28" borderId="3" xfId="379" applyFont="1" applyFill="1" applyBorder="1" applyAlignment="1">
      <alignment horizontal="center" vertical="center"/>
    </xf>
    <xf numFmtId="0" fontId="38" fillId="28" borderId="1" xfId="379" applyFont="1" applyFill="1" applyBorder="1" applyAlignment="1">
      <alignment horizontal="center" vertical="center"/>
    </xf>
    <xf numFmtId="0" fontId="38" fillId="28" borderId="1" xfId="379" applyFont="1" applyFill="1" applyBorder="1" applyAlignment="1">
      <alignment horizontal="center" vertical="center"/>
    </xf>
    <xf numFmtId="0" fontId="5" fillId="28" borderId="1" xfId="379" applyFill="1" applyBorder="1"/>
    <xf numFmtId="0" fontId="3" fillId="3" borderId="0" xfId="292" applyFont="1" applyFill="1"/>
    <xf numFmtId="184" fontId="3" fillId="3" borderId="0" xfId="292" applyNumberFormat="1" applyFont="1" applyFill="1"/>
    <xf numFmtId="0" fontId="5" fillId="28" borderId="0" xfId="1" applyFill="1" applyBorder="1"/>
    <xf numFmtId="0" fontId="5" fillId="28" borderId="17" xfId="1" applyFill="1" applyBorder="1"/>
    <xf numFmtId="0" fontId="40" fillId="0" borderId="18" xfId="1" applyFont="1" applyFill="1" applyBorder="1" applyAlignment="1">
      <alignment horizontal="center" vertical="center" wrapText="1"/>
    </xf>
    <xf numFmtId="0" fontId="40" fillId="0" borderId="19" xfId="1" applyFont="1" applyFill="1" applyBorder="1" applyAlignment="1">
      <alignment horizontal="left" vertical="center" wrapText="1"/>
    </xf>
    <xf numFmtId="187" fontId="40" fillId="0" borderId="0" xfId="1" applyNumberFormat="1" applyFont="1" applyFill="1" applyBorder="1" applyAlignment="1">
      <alignment vertical="center" wrapText="1"/>
    </xf>
    <xf numFmtId="188" fontId="40" fillId="0" borderId="0" xfId="406" applyNumberFormat="1" applyFont="1" applyFill="1" applyBorder="1" applyAlignment="1">
      <alignment vertical="center" wrapText="1"/>
    </xf>
    <xf numFmtId="43" fontId="41" fillId="0" borderId="0" xfId="3" applyFont="1" applyFill="1"/>
    <xf numFmtId="0" fontId="41" fillId="0" borderId="0" xfId="292" applyFont="1" applyFill="1"/>
    <xf numFmtId="187" fontId="40" fillId="0" borderId="0" xfId="1" applyNumberFormat="1" applyFont="1" applyFill="1" applyBorder="1" applyAlignment="1">
      <alignment horizontal="center" vertical="center" wrapText="1"/>
    </xf>
    <xf numFmtId="43" fontId="41" fillId="0" borderId="0" xfId="292" applyNumberFormat="1" applyFont="1" applyFill="1"/>
    <xf numFmtId="184" fontId="42" fillId="0" borderId="0" xfId="292" applyNumberFormat="1" applyFont="1" applyFill="1"/>
    <xf numFmtId="0" fontId="40" fillId="0" borderId="20" xfId="1" applyFont="1" applyFill="1" applyBorder="1" applyAlignment="1">
      <alignment horizontal="center" vertical="center" wrapText="1"/>
    </xf>
    <xf numFmtId="0" fontId="43" fillId="0" borderId="21" xfId="1" applyFont="1" applyFill="1" applyBorder="1" applyAlignment="1">
      <alignment horizontal="left" vertical="center" wrapText="1"/>
    </xf>
    <xf numFmtId="187" fontId="43" fillId="0" borderId="21" xfId="1" applyNumberFormat="1" applyFont="1" applyFill="1" applyBorder="1" applyAlignment="1">
      <alignment horizontal="right" vertical="center" wrapText="1"/>
    </xf>
    <xf numFmtId="188" fontId="43" fillId="0" borderId="21" xfId="406" applyNumberFormat="1" applyFont="1" applyFill="1" applyBorder="1" applyAlignment="1">
      <alignment vertical="center" wrapText="1"/>
    </xf>
    <xf numFmtId="184" fontId="41" fillId="0" borderId="0" xfId="292" applyNumberFormat="1" applyFont="1" applyFill="1"/>
    <xf numFmtId="0" fontId="40" fillId="0" borderId="0" xfId="1" applyFont="1" applyFill="1" applyBorder="1" applyAlignment="1">
      <alignment horizontal="center" vertical="center" wrapText="1"/>
    </xf>
    <xf numFmtId="0" fontId="40" fillId="0" borderId="17" xfId="1" applyFont="1" applyFill="1" applyBorder="1" applyAlignment="1">
      <alignment horizontal="left" vertical="center" wrapText="1"/>
    </xf>
    <xf numFmtId="184" fontId="40" fillId="0" borderId="0" xfId="1" applyNumberFormat="1" applyFont="1" applyFill="1" applyBorder="1" applyAlignment="1">
      <alignment horizontal="center" vertical="center" wrapText="1"/>
    </xf>
    <xf numFmtId="184" fontId="43" fillId="0" borderId="0" xfId="1" applyNumberFormat="1" applyFont="1" applyFill="1" applyBorder="1" applyAlignment="1">
      <alignment vertical="center" wrapText="1"/>
    </xf>
    <xf numFmtId="10" fontId="41" fillId="0" borderId="0" xfId="292" applyNumberFormat="1" applyFont="1" applyFill="1"/>
    <xf numFmtId="0" fontId="4" fillId="0" borderId="0" xfId="292" applyFont="1" applyFill="1"/>
    <xf numFmtId="184" fontId="4" fillId="0" borderId="0" xfId="292" applyNumberFormat="1" applyFont="1" applyFill="1"/>
    <xf numFmtId="9" fontId="4" fillId="0" borderId="0" xfId="406" applyFont="1" applyFill="1"/>
    <xf numFmtId="0" fontId="40" fillId="0" borderId="0" xfId="1" applyFont="1" applyFill="1" applyBorder="1" applyAlignment="1">
      <alignment horizontal="center" vertical="center" wrapText="1"/>
    </xf>
    <xf numFmtId="184" fontId="40" fillId="0" borderId="0" xfId="1" applyNumberFormat="1" applyFont="1" applyFill="1" applyBorder="1" applyAlignment="1">
      <alignment vertical="center" wrapText="1"/>
    </xf>
    <xf numFmtId="184" fontId="40" fillId="0" borderId="0" xfId="1" applyNumberFormat="1" applyFont="1" applyFill="1" applyBorder="1" applyAlignment="1">
      <alignment horizontal="right" vertical="center" wrapText="1"/>
    </xf>
    <xf numFmtId="187" fontId="40" fillId="0" borderId="0" xfId="1" applyNumberFormat="1" applyFont="1" applyFill="1" applyBorder="1" applyAlignment="1">
      <alignment horizontal="center" wrapText="1"/>
    </xf>
    <xf numFmtId="0" fontId="40" fillId="0" borderId="1" xfId="1" applyFont="1" applyFill="1" applyBorder="1" applyAlignment="1">
      <alignment horizontal="center" vertical="center" wrapText="1"/>
    </xf>
    <xf numFmtId="0" fontId="40" fillId="0" borderId="22" xfId="1" applyFont="1" applyFill="1" applyBorder="1" applyAlignment="1">
      <alignment horizontal="left" vertical="center" wrapText="1"/>
    </xf>
    <xf numFmtId="184" fontId="40" fillId="0" borderId="23" xfId="1" applyNumberFormat="1" applyFont="1" applyFill="1" applyBorder="1" applyAlignment="1">
      <alignment horizontal="right" vertical="center" wrapText="1"/>
    </xf>
    <xf numFmtId="184" fontId="40" fillId="0" borderId="23" xfId="1" applyNumberFormat="1" applyFont="1" applyFill="1" applyBorder="1" applyAlignment="1">
      <alignment vertical="center" wrapText="1"/>
    </xf>
    <xf numFmtId="188" fontId="40" fillId="0" borderId="23" xfId="406" applyNumberFormat="1" applyFont="1" applyFill="1" applyBorder="1" applyAlignment="1">
      <alignment vertical="center" wrapText="1"/>
    </xf>
    <xf numFmtId="187" fontId="40" fillId="0" borderId="0" xfId="1" applyNumberFormat="1" applyFont="1" applyFill="1" applyBorder="1" applyAlignment="1">
      <alignment wrapText="1"/>
    </xf>
    <xf numFmtId="0" fontId="40" fillId="0" borderId="24" xfId="1" applyFont="1" applyFill="1" applyBorder="1" applyAlignment="1">
      <alignment horizontal="left" vertical="center" wrapText="1"/>
    </xf>
    <xf numFmtId="187" fontId="43" fillId="0" borderId="21" xfId="1" applyNumberFormat="1" applyFont="1" applyFill="1" applyBorder="1" applyAlignment="1">
      <alignment vertical="center" wrapText="1"/>
    </xf>
    <xf numFmtId="188" fontId="43" fillId="0" borderId="25" xfId="406" applyNumberFormat="1" applyFont="1" applyFill="1" applyBorder="1" applyAlignment="1">
      <alignment vertical="center" wrapText="1"/>
    </xf>
    <xf numFmtId="165" fontId="41" fillId="0" borderId="0" xfId="292" applyNumberFormat="1" applyFont="1" applyFill="1"/>
    <xf numFmtId="0" fontId="44" fillId="28" borderId="0" xfId="1" applyFont="1" applyFill="1" applyBorder="1" applyAlignment="1">
      <alignment horizontal="center" vertical="center" wrapText="1"/>
    </xf>
    <xf numFmtId="0" fontId="44" fillId="28" borderId="0" xfId="1" applyFont="1" applyFill="1" applyBorder="1" applyAlignment="1">
      <alignment horizontal="left" vertical="center" wrapText="1"/>
    </xf>
    <xf numFmtId="187" fontId="44" fillId="3" borderId="0" xfId="1" applyNumberFormat="1" applyFont="1" applyFill="1" applyBorder="1" applyAlignment="1">
      <alignment vertical="center" wrapText="1"/>
    </xf>
    <xf numFmtId="184" fontId="45" fillId="3" borderId="26" xfId="1" applyNumberFormat="1" applyFont="1" applyFill="1" applyBorder="1" applyAlignment="1">
      <alignment vertical="center" wrapText="1"/>
    </xf>
    <xf numFmtId="10" fontId="1" fillId="3" borderId="0" xfId="292" applyNumberFormat="1" applyFill="1"/>
    <xf numFmtId="0" fontId="46" fillId="28" borderId="21" xfId="1" applyFont="1" applyFill="1" applyBorder="1" applyAlignment="1">
      <alignment horizontal="left" vertical="center" wrapText="1"/>
    </xf>
    <xf numFmtId="187" fontId="46" fillId="3" borderId="21" xfId="1" applyNumberFormat="1" applyFont="1" applyFill="1" applyBorder="1" applyAlignment="1">
      <alignment horizontal="right" vertical="center" wrapText="1"/>
    </xf>
    <xf numFmtId="188" fontId="46" fillId="3" borderId="21" xfId="1" applyNumberFormat="1" applyFont="1" applyFill="1" applyBorder="1" applyAlignment="1">
      <alignment vertical="center" wrapText="1"/>
    </xf>
    <xf numFmtId="0" fontId="9" fillId="28" borderId="2" xfId="379" applyFont="1" applyFill="1" applyBorder="1" applyAlignment="1">
      <alignment horizontal="left" wrapText="1"/>
    </xf>
    <xf numFmtId="0" fontId="9" fillId="28" borderId="0" xfId="379" applyFont="1" applyFill="1" applyBorder="1" applyAlignment="1">
      <alignment horizontal="left" wrapText="1"/>
    </xf>
  </cellXfs>
  <cellStyles count="433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a 3" xfId="41"/>
    <cellStyle name="Cálculo 2" xfId="42"/>
    <cellStyle name="Cálculo 3" xfId="43"/>
    <cellStyle name="Celda de comprobación 2" xfId="44"/>
    <cellStyle name="Celda de comprobación 3" xfId="45"/>
    <cellStyle name="Celda vinculada 2" xfId="46"/>
    <cellStyle name="Celda vinculada 3" xfId="47"/>
    <cellStyle name="Comma" xfId="48"/>
    <cellStyle name="Comma 2" xfId="49"/>
    <cellStyle name="Comma 3" xfId="50"/>
    <cellStyle name="Comma 4" xfId="51"/>
    <cellStyle name="Comma 5" xfId="52"/>
    <cellStyle name="Comma 6" xfId="53"/>
    <cellStyle name="Comma_Nov09" xfId="54"/>
    <cellStyle name="Comma0" xfId="55"/>
    <cellStyle name="Currency" xfId="56"/>
    <cellStyle name="Currency0" xfId="57"/>
    <cellStyle name="Date" xfId="58"/>
    <cellStyle name="Date 2" xfId="59"/>
    <cellStyle name="Dia" xfId="60"/>
    <cellStyle name="Encabez1" xfId="61"/>
    <cellStyle name="Encabez2" xfId="62"/>
    <cellStyle name="Encabezado 4 2" xfId="63"/>
    <cellStyle name="Encabezado 4 3" xfId="64"/>
    <cellStyle name="Énfasis1 2" xfId="65"/>
    <cellStyle name="Énfasis1 3" xfId="66"/>
    <cellStyle name="Énfasis2 2" xfId="67"/>
    <cellStyle name="Énfasis2 3" xfId="68"/>
    <cellStyle name="Énfasis3 2" xfId="69"/>
    <cellStyle name="Énfasis3 3" xfId="70"/>
    <cellStyle name="Énfasis4 2" xfId="71"/>
    <cellStyle name="Énfasis4 3" xfId="72"/>
    <cellStyle name="Énfasis5 2" xfId="73"/>
    <cellStyle name="Énfasis5 3" xfId="74"/>
    <cellStyle name="Énfasis6 2" xfId="75"/>
    <cellStyle name="Énfasis6 3" xfId="76"/>
    <cellStyle name="Entrada 2" xfId="77"/>
    <cellStyle name="Entrada 3" xfId="78"/>
    <cellStyle name="Euro" xfId="79"/>
    <cellStyle name="Euro 2" xfId="80"/>
    <cellStyle name="F2" xfId="81"/>
    <cellStyle name="F2 2" xfId="82"/>
    <cellStyle name="F3" xfId="83"/>
    <cellStyle name="F3 2" xfId="84"/>
    <cellStyle name="F4" xfId="85"/>
    <cellStyle name="F4 2" xfId="86"/>
    <cellStyle name="F5" xfId="87"/>
    <cellStyle name="F5 2" xfId="88"/>
    <cellStyle name="F6" xfId="89"/>
    <cellStyle name="F6 2" xfId="90"/>
    <cellStyle name="F7" xfId="91"/>
    <cellStyle name="F7 2" xfId="92"/>
    <cellStyle name="F8" xfId="93"/>
    <cellStyle name="F8 2" xfId="94"/>
    <cellStyle name="Fijo" xfId="95"/>
    <cellStyle name="Financiero" xfId="96"/>
    <cellStyle name="Fixed" xfId="97"/>
    <cellStyle name="Fixed 2" xfId="98"/>
    <cellStyle name="Heading1" xfId="99"/>
    <cellStyle name="Heading1 2" xfId="100"/>
    <cellStyle name="Heading2" xfId="101"/>
    <cellStyle name="Heading2 2" xfId="102"/>
    <cellStyle name="Incorrecto 2" xfId="103"/>
    <cellStyle name="Incorrecto 3" xfId="104"/>
    <cellStyle name="Millares [0] 2" xfId="105"/>
    <cellStyle name="Millares [0] 2 2" xfId="106"/>
    <cellStyle name="Millares [0] 2 3" xfId="107"/>
    <cellStyle name="Millares [0] 3" xfId="108"/>
    <cellStyle name="Millares [0] 3 2" xfId="109"/>
    <cellStyle name="Millares [0] 4" xfId="110"/>
    <cellStyle name="Millares [0] 5" xfId="111"/>
    <cellStyle name="Millares 10" xfId="112"/>
    <cellStyle name="Millares 11" xfId="113"/>
    <cellStyle name="Millares 2" xfId="3"/>
    <cellStyle name="Millares 2 2" xfId="114"/>
    <cellStyle name="Millares 2 3" xfId="115"/>
    <cellStyle name="Millares 2 4" xfId="116"/>
    <cellStyle name="Millares 2_Cap 3 Transacciones v27042009" xfId="117"/>
    <cellStyle name="Millares 3" xfId="2"/>
    <cellStyle name="Millares 3 2" xfId="118"/>
    <cellStyle name="Millares 4" xfId="119"/>
    <cellStyle name="Millares 5" xfId="120"/>
    <cellStyle name="Millares 5 2" xfId="121"/>
    <cellStyle name="Millares 6" xfId="122"/>
    <cellStyle name="Millares 7" xfId="123"/>
    <cellStyle name="Millares 7 2" xfId="124"/>
    <cellStyle name="Millares 7 2 2" xfId="125"/>
    <cellStyle name="Millares 7 2 3" xfId="126"/>
    <cellStyle name="Millares 7 2 4" xfId="127"/>
    <cellStyle name="Millares 7 2 5" xfId="128"/>
    <cellStyle name="Millares 7 2 6" xfId="129"/>
    <cellStyle name="Millares 8" xfId="130"/>
    <cellStyle name="Millares 9" xfId="131"/>
    <cellStyle name="Monetario" xfId="132"/>
    <cellStyle name="Neutral 2" xfId="133"/>
    <cellStyle name="Neutral 3" xfId="134"/>
    <cellStyle name="Normal" xfId="0" builtinId="0"/>
    <cellStyle name="Normal 10" xfId="135"/>
    <cellStyle name="Normal 10 2" xfId="136"/>
    <cellStyle name="Normal 10 3" xfId="137"/>
    <cellStyle name="Normal 10 4" xfId="138"/>
    <cellStyle name="Normal 10 5" xfId="139"/>
    <cellStyle name="Normal 10 6" xfId="140"/>
    <cellStyle name="Normal 100" xfId="141"/>
    <cellStyle name="Normal 101" xfId="142"/>
    <cellStyle name="Normal 102" xfId="143"/>
    <cellStyle name="Normal 103" xfId="144"/>
    <cellStyle name="Normal 104" xfId="145"/>
    <cellStyle name="Normal 105" xfId="146"/>
    <cellStyle name="Normal 106" xfId="147"/>
    <cellStyle name="Normal 107" xfId="148"/>
    <cellStyle name="Normal 108" xfId="149"/>
    <cellStyle name="Normal 109" xfId="150"/>
    <cellStyle name="Normal 11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0" xfId="168"/>
    <cellStyle name="Normal 121" xfId="169"/>
    <cellStyle name="Normal 122" xfId="170"/>
    <cellStyle name="Normal 123" xfId="171"/>
    <cellStyle name="Normal 124" xfId="172"/>
    <cellStyle name="Normal 125" xfId="173"/>
    <cellStyle name="Normal 126" xfId="174"/>
    <cellStyle name="Normal 127" xfId="175"/>
    <cellStyle name="Normal 128" xfId="176"/>
    <cellStyle name="Normal 129" xfId="177"/>
    <cellStyle name="Normal 13" xfId="178"/>
    <cellStyle name="Normal 130" xfId="179"/>
    <cellStyle name="Normal 131" xfId="180"/>
    <cellStyle name="Normal 132" xfId="181"/>
    <cellStyle name="Normal 133" xfId="182"/>
    <cellStyle name="Normal 134" xfId="183"/>
    <cellStyle name="Normal 135" xfId="184"/>
    <cellStyle name="Normal 136" xfId="185"/>
    <cellStyle name="Normal 137" xfId="186"/>
    <cellStyle name="Normal 138" xfId="187"/>
    <cellStyle name="Normal 139" xfId="188"/>
    <cellStyle name="Normal 14" xfId="189"/>
    <cellStyle name="Normal 140" xfId="190"/>
    <cellStyle name="Normal 141" xfId="191"/>
    <cellStyle name="Normal 142" xfId="192"/>
    <cellStyle name="Normal 143" xfId="193"/>
    <cellStyle name="Normal 144" xfId="194"/>
    <cellStyle name="Normal 145" xfId="195"/>
    <cellStyle name="Normal 146" xfId="196"/>
    <cellStyle name="Normal 147" xfId="197"/>
    <cellStyle name="Normal 148" xfId="198"/>
    <cellStyle name="Normal 149" xfId="199"/>
    <cellStyle name="Normal 150" xfId="200"/>
    <cellStyle name="Normal 151" xfId="201"/>
    <cellStyle name="Normal 152" xfId="202"/>
    <cellStyle name="Normal 153" xfId="203"/>
    <cellStyle name="Normal 154" xfId="204"/>
    <cellStyle name="Normal 155" xfId="205"/>
    <cellStyle name="Normal 156" xfId="206"/>
    <cellStyle name="Normal 157" xfId="207"/>
    <cellStyle name="Normal 158" xfId="208"/>
    <cellStyle name="Normal 159" xfId="209"/>
    <cellStyle name="Normal 16" xfId="210"/>
    <cellStyle name="Normal 160" xfId="211"/>
    <cellStyle name="Normal 161" xfId="212"/>
    <cellStyle name="Normal 162" xfId="213"/>
    <cellStyle name="Normal 163" xfId="214"/>
    <cellStyle name="Normal 164" xfId="215"/>
    <cellStyle name="Normal 165" xfId="216"/>
    <cellStyle name="Normal 166" xfId="217"/>
    <cellStyle name="Normal 167" xfId="218"/>
    <cellStyle name="Normal 168" xfId="219"/>
    <cellStyle name="Normal 169" xfId="220"/>
    <cellStyle name="Normal 17" xfId="221"/>
    <cellStyle name="Normal 170" xfId="222"/>
    <cellStyle name="Normal 171" xfId="223"/>
    <cellStyle name="Normal 172" xfId="224"/>
    <cellStyle name="Normal 173" xfId="225"/>
    <cellStyle name="Normal 174" xfId="226"/>
    <cellStyle name="Normal 175" xfId="227"/>
    <cellStyle name="Normal 176" xfId="228"/>
    <cellStyle name="Normal 177" xfId="229"/>
    <cellStyle name="Normal 178" xfId="230"/>
    <cellStyle name="Normal 179" xfId="231"/>
    <cellStyle name="Normal 18" xfId="232"/>
    <cellStyle name="Normal 180" xfId="233"/>
    <cellStyle name="Normal 181" xfId="234"/>
    <cellStyle name="Normal 182" xfId="235"/>
    <cellStyle name="Normal 183" xfId="236"/>
    <cellStyle name="Normal 184" xfId="237"/>
    <cellStyle name="Normal 185" xfId="238"/>
    <cellStyle name="Normal 186" xfId="239"/>
    <cellStyle name="Normal 187" xfId="240"/>
    <cellStyle name="Normal 188" xfId="241"/>
    <cellStyle name="Normal 189" xfId="242"/>
    <cellStyle name="Normal 19" xfId="243"/>
    <cellStyle name="Normal 190" xfId="244"/>
    <cellStyle name="Normal 191" xfId="245"/>
    <cellStyle name="Normal 192" xfId="246"/>
    <cellStyle name="Normal 193" xfId="247"/>
    <cellStyle name="Normal 194" xfId="248"/>
    <cellStyle name="Normal 195" xfId="249"/>
    <cellStyle name="Normal 196" xfId="250"/>
    <cellStyle name="Normal 197" xfId="251"/>
    <cellStyle name="Normal 198" xfId="252"/>
    <cellStyle name="Normal 199" xfId="253"/>
    <cellStyle name="Normal 2" xfId="254"/>
    <cellStyle name="Normal 2 2" xfId="1"/>
    <cellStyle name="Normal 2 3" xfId="255"/>
    <cellStyle name="Normal 2 4" xfId="256"/>
    <cellStyle name="Normal 2_ISE 210 TOTAL EMPRESA DICIEMBRE 2009" xfId="257"/>
    <cellStyle name="Normal 20" xfId="258"/>
    <cellStyle name="Normal 200" xfId="259"/>
    <cellStyle name="Normal 201" xfId="260"/>
    <cellStyle name="Normal 202" xfId="261"/>
    <cellStyle name="Normal 203" xfId="262"/>
    <cellStyle name="Normal 204" xfId="263"/>
    <cellStyle name="Normal 205" xfId="264"/>
    <cellStyle name="Normal 206" xfId="265"/>
    <cellStyle name="Normal 207" xfId="266"/>
    <cellStyle name="Normal 208" xfId="267"/>
    <cellStyle name="Normal 209" xfId="268"/>
    <cellStyle name="Normal 21" xfId="269"/>
    <cellStyle name="Normal 210" xfId="270"/>
    <cellStyle name="Normal 211" xfId="271"/>
    <cellStyle name="Normal 212" xfId="272"/>
    <cellStyle name="Normal 213" xfId="273"/>
    <cellStyle name="Normal 214" xfId="274"/>
    <cellStyle name="Normal 215" xfId="275"/>
    <cellStyle name="Normal 22" xfId="276"/>
    <cellStyle name="Normal 23" xfId="277"/>
    <cellStyle name="Normal 24" xfId="278"/>
    <cellStyle name="Normal 25" xfId="279"/>
    <cellStyle name="Normal 26" xfId="280"/>
    <cellStyle name="Normal 27" xfId="281"/>
    <cellStyle name="Normal 28" xfId="282"/>
    <cellStyle name="Normal 29" xfId="283"/>
    <cellStyle name="Normal 3" xfId="284"/>
    <cellStyle name="Normal 3 2" xfId="285"/>
    <cellStyle name="Normal 3 3" xfId="286"/>
    <cellStyle name="Normal 3 3 2" xfId="287"/>
    <cellStyle name="Normal 3 3 3" xfId="288"/>
    <cellStyle name="Normal 3 3 4" xfId="289"/>
    <cellStyle name="Normal 3 3 5" xfId="290"/>
    <cellStyle name="Normal 3 3 6" xfId="291"/>
    <cellStyle name="Normal 3 4" xfId="292"/>
    <cellStyle name="Normal 3 4 2" xfId="293"/>
    <cellStyle name="Normal 3 4 3" xfId="294"/>
    <cellStyle name="Normal 3 4 4" xfId="295"/>
    <cellStyle name="Normal 3 4 5" xfId="296"/>
    <cellStyle name="Normal 3 4 6" xfId="297"/>
    <cellStyle name="Normal 30" xfId="298"/>
    <cellStyle name="Normal 31" xfId="299"/>
    <cellStyle name="Normal 32" xfId="300"/>
    <cellStyle name="Normal 33" xfId="301"/>
    <cellStyle name="Normal 34" xfId="302"/>
    <cellStyle name="Normal 35" xfId="303"/>
    <cellStyle name="Normal 36" xfId="304"/>
    <cellStyle name="Normal 37" xfId="305"/>
    <cellStyle name="Normal 38" xfId="306"/>
    <cellStyle name="Normal 39" xfId="307"/>
    <cellStyle name="Normal 4" xfId="308"/>
    <cellStyle name="Normal 4 2" xfId="309"/>
    <cellStyle name="Normal 4 2 2" xfId="310"/>
    <cellStyle name="Normal 4 2 3" xfId="311"/>
    <cellStyle name="Normal 4 2 4" xfId="312"/>
    <cellStyle name="Normal 4 2 5" xfId="313"/>
    <cellStyle name="Normal 4 2 6" xfId="314"/>
    <cellStyle name="Normal 40" xfId="315"/>
    <cellStyle name="Normal 41" xfId="316"/>
    <cellStyle name="Normal 42" xfId="317"/>
    <cellStyle name="Normal 43" xfId="318"/>
    <cellStyle name="Normal 44" xfId="319"/>
    <cellStyle name="Normal 45" xfId="320"/>
    <cellStyle name="Normal 46" xfId="321"/>
    <cellStyle name="Normal 47" xfId="322"/>
    <cellStyle name="Normal 48" xfId="323"/>
    <cellStyle name="Normal 49" xfId="324"/>
    <cellStyle name="Normal 5" xfId="325"/>
    <cellStyle name="Normal 5 2" xfId="326"/>
    <cellStyle name="Normal 5 2 2" xfId="327"/>
    <cellStyle name="Normal 5 2 3" xfId="328"/>
    <cellStyle name="Normal 5 2 4" xfId="329"/>
    <cellStyle name="Normal 5 2 5" xfId="330"/>
    <cellStyle name="Normal 5 2 6" xfId="331"/>
    <cellStyle name="Normal 5 3" xfId="332"/>
    <cellStyle name="Normal 50" xfId="333"/>
    <cellStyle name="Normal 51" xfId="334"/>
    <cellStyle name="Normal 52" xfId="335"/>
    <cellStyle name="Normal 53" xfId="336"/>
    <cellStyle name="Normal 54" xfId="337"/>
    <cellStyle name="Normal 55" xfId="338"/>
    <cellStyle name="Normal 56" xfId="339"/>
    <cellStyle name="Normal 57" xfId="340"/>
    <cellStyle name="Normal 58" xfId="341"/>
    <cellStyle name="Normal 59" xfId="342"/>
    <cellStyle name="Normal 6" xfId="343"/>
    <cellStyle name="Normal 60" xfId="344"/>
    <cellStyle name="Normal 61" xfId="345"/>
    <cellStyle name="Normal 62" xfId="346"/>
    <cellStyle name="Normal 63" xfId="347"/>
    <cellStyle name="Normal 64" xfId="348"/>
    <cellStyle name="Normal 65" xfId="349"/>
    <cellStyle name="Normal 66" xfId="350"/>
    <cellStyle name="Normal 67" xfId="351"/>
    <cellStyle name="Normal 68" xfId="352"/>
    <cellStyle name="Normal 69" xfId="353"/>
    <cellStyle name="Normal 7" xfId="354"/>
    <cellStyle name="Normal 70" xfId="355"/>
    <cellStyle name="Normal 71" xfId="356"/>
    <cellStyle name="Normal 72" xfId="357"/>
    <cellStyle name="Normal 73" xfId="358"/>
    <cellStyle name="Normal 74" xfId="359"/>
    <cellStyle name="Normal 75" xfId="360"/>
    <cellStyle name="Normal 76" xfId="361"/>
    <cellStyle name="Normal 77" xfId="362"/>
    <cellStyle name="Normal 78" xfId="363"/>
    <cellStyle name="Normal 79" xfId="364"/>
    <cellStyle name="Normal 8" xfId="365"/>
    <cellStyle name="Normal 8 2" xfId="366"/>
    <cellStyle name="Normal 8 3" xfId="367"/>
    <cellStyle name="Normal 8 4" xfId="368"/>
    <cellStyle name="Normal 80" xfId="369"/>
    <cellStyle name="Normal 81" xfId="370"/>
    <cellStyle name="Normal 82" xfId="371"/>
    <cellStyle name="Normal 83" xfId="372"/>
    <cellStyle name="Normal 84" xfId="373"/>
    <cellStyle name="Normal 85" xfId="374"/>
    <cellStyle name="Normal 86" xfId="375"/>
    <cellStyle name="Normal 87" xfId="376"/>
    <cellStyle name="Normal 88" xfId="377"/>
    <cellStyle name="Normal 89" xfId="378"/>
    <cellStyle name="Normal 9" xfId="379"/>
    <cellStyle name="Normal 9 2" xfId="380"/>
    <cellStyle name="Normal 9 3" xfId="381"/>
    <cellStyle name="Normal 9 4" xfId="382"/>
    <cellStyle name="Normal 9 5" xfId="383"/>
    <cellStyle name="Normal 9 6" xfId="384"/>
    <cellStyle name="Normal 9 7" xfId="385"/>
    <cellStyle name="Normal 90" xfId="386"/>
    <cellStyle name="Normal 91" xfId="387"/>
    <cellStyle name="Normal 92" xfId="388"/>
    <cellStyle name="Normal 93" xfId="389"/>
    <cellStyle name="Normal 94" xfId="390"/>
    <cellStyle name="Normal 95" xfId="391"/>
    <cellStyle name="Normal 96" xfId="392"/>
    <cellStyle name="Normal 97" xfId="393"/>
    <cellStyle name="Normal 98" xfId="394"/>
    <cellStyle name="Normal 99" xfId="395"/>
    <cellStyle name="Notas 2" xfId="396"/>
    <cellStyle name="Notas 3" xfId="397"/>
    <cellStyle name="p" xfId="398"/>
    <cellStyle name="Pame" xfId="399"/>
    <cellStyle name="Percent" xfId="400"/>
    <cellStyle name="Percent 2" xfId="401"/>
    <cellStyle name="Percent 3" xfId="402"/>
    <cellStyle name="Percent 4" xfId="403"/>
    <cellStyle name="Percent 5" xfId="404"/>
    <cellStyle name="Percent 6" xfId="405"/>
    <cellStyle name="Porcentaje 2" xfId="406"/>
    <cellStyle name="Porcentaje 3" xfId="407"/>
    <cellStyle name="Porcentaje 4" xfId="408"/>
    <cellStyle name="Porcentual 2" xfId="409"/>
    <cellStyle name="Porcentual 2 2" xfId="410"/>
    <cellStyle name="Porcentual 2 3" xfId="411"/>
    <cellStyle name="Porcentual 3" xfId="412"/>
    <cellStyle name="Porcentual 3 2" xfId="413"/>
    <cellStyle name="Porcentual 4" xfId="414"/>
    <cellStyle name="Porcentual 5" xfId="415"/>
    <cellStyle name="Salida 2" xfId="416"/>
    <cellStyle name="Salida 3" xfId="417"/>
    <cellStyle name="Standard_EVAL-np" xfId="418"/>
    <cellStyle name="Texto de advertencia 2" xfId="419"/>
    <cellStyle name="Texto de advertencia 3" xfId="420"/>
    <cellStyle name="Texto explicativo 2" xfId="421"/>
    <cellStyle name="Texto explicativo 3" xfId="422"/>
    <cellStyle name="Título 1 2" xfId="423"/>
    <cellStyle name="Título 1 3" xfId="424"/>
    <cellStyle name="Título 2 2" xfId="425"/>
    <cellStyle name="Título 2 3" xfId="426"/>
    <cellStyle name="Título 3 2" xfId="427"/>
    <cellStyle name="Título 3 3" xfId="428"/>
    <cellStyle name="Título 4" xfId="429"/>
    <cellStyle name="Título 5" xfId="430"/>
    <cellStyle name="Total 2" xfId="431"/>
    <cellStyle name="Total 3" xfId="43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Gráfico II-5</a:t>
            </a:r>
          </a:p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Porcentaje de longitud de Líneas de Transmisión fuera y dentro del STI </a:t>
            </a:r>
          </a:p>
          <a:p>
            <a:pPr>
              <a:defRPr/>
            </a:pPr>
            <a:r>
              <a:rPr lang="es-BO" sz="1400" baseline="0">
                <a:solidFill>
                  <a:schemeClr val="accent6"/>
                </a:solidFill>
                <a:latin typeface="Agency FB" pitchFamily="34" charset="0"/>
              </a:rPr>
              <a:t>Gestión </a:t>
            </a: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2020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8.9619585595279633E-2"/>
                  <c:y val="-0.275938195994971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6282991799938124E-2"/>
                  <c:y val="-8.3618637587454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6"/>
                  </a:solidFill>
                </a:ln>
              </c:spPr>
            </c:leaderLines>
          </c:dLbls>
          <c:cat>
            <c:strRef>
              <c:f>'CAP II-5'!$K$15:$K$16</c:f>
              <c:strCache>
                <c:ptCount val="2"/>
                <c:pt idx="0">
                  <c:v>Total S.T.I. </c:v>
                </c:pt>
                <c:pt idx="1">
                  <c:v>Total Fuera del S.T.I.</c:v>
                </c:pt>
              </c:strCache>
            </c:strRef>
          </c:cat>
          <c:val>
            <c:numRef>
              <c:f>'CAP II-5'!$L$15:$L$16</c:f>
              <c:numCache>
                <c:formatCode>_-* #,##0.00\ _€_-;\-* #,##0.00\ _€_-;_-* "-"??\ _€_-;_-@_-</c:formatCode>
                <c:ptCount val="2"/>
                <c:pt idx="0">
                  <c:v>5859.2959999999994</c:v>
                </c:pt>
                <c:pt idx="1">
                  <c:v>2278.2879999999996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Gráfico II-6</a:t>
            </a:r>
          </a:p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Longitud de Línea de Transmisión (Km)</a:t>
            </a:r>
          </a:p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Gestión 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9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</c:dPt>
          <c:dPt>
            <c:idx val="14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6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7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2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cat>
            <c:multiLvlStrRef>
              <c:f>('CAP II-5'!$B$10:$C$13,'CAP II-5'!$B$16:$C$27,'CAP II-5'!$B$28:$C$35)</c:f>
              <c:multiLvlStrCache>
                <c:ptCount val="24"/>
                <c:lvl>
                  <c:pt idx="0">
                    <c:v>ENDE TRANSMISION S.A.</c:v>
                  </c:pt>
                  <c:pt idx="1">
                    <c:v>ISA BOLIVIA</c:v>
                  </c:pt>
                  <c:pt idx="2">
                    <c:v>SAN CRISTOBAL TESA</c:v>
                  </c:pt>
                  <c:pt idx="3">
                    <c:v>ENDE</c:v>
                  </c:pt>
                  <c:pt idx="4">
                    <c:v>ENDE TRANSMISION S.A.</c:v>
                  </c:pt>
                  <c:pt idx="5">
                    <c:v>SAN CRISTOBAL TESA</c:v>
                  </c:pt>
                  <c:pt idx="6">
                    <c:v>DELAPAZ</c:v>
                  </c:pt>
                  <c:pt idx="7">
                    <c:v>CRE R.L.</c:v>
                  </c:pt>
                  <c:pt idx="8">
                    <c:v>ELFEC S.A.</c:v>
                  </c:pt>
                  <c:pt idx="9">
                    <c:v>ENDE DEORURO S.A.</c:v>
                  </c:pt>
                  <c:pt idx="10">
                    <c:v>SEPSA</c:v>
                  </c:pt>
                  <c:pt idx="11">
                    <c:v>CESSA</c:v>
                  </c:pt>
                  <c:pt idx="12">
                    <c:v>COBOCE</c:v>
                  </c:pt>
                  <c:pt idx="13">
                    <c:v>EMVINTO</c:v>
                  </c:pt>
                  <c:pt idx="14">
                    <c:v>ENDE</c:v>
                  </c:pt>
                  <c:pt idx="15">
                    <c:v>SETAR</c:v>
                  </c:pt>
                  <c:pt idx="16">
                    <c:v>COBEE</c:v>
                  </c:pt>
                  <c:pt idx="17">
                    <c:v>HB</c:v>
                  </c:pt>
                  <c:pt idx="18">
                    <c:v>RIOELEC S.A.</c:v>
                  </c:pt>
                  <c:pt idx="19">
                    <c:v>ENDE GUARACACHI S.A.</c:v>
                  </c:pt>
                  <c:pt idx="20">
                    <c:v>CECBB</c:v>
                  </c:pt>
                  <c:pt idx="21">
                    <c:v>GESA</c:v>
                  </c:pt>
                  <c:pt idx="22">
                    <c:v>ENDE</c:v>
                  </c:pt>
                  <c:pt idx="23">
                    <c:v>ENDE CORANI S.A.</c:v>
                  </c:pt>
                </c:lvl>
                <c:lvl>
                  <c:pt idx="0">
                    <c:v>S.T.I.</c:v>
                  </c:pt>
                  <c:pt idx="4">
                    <c:v>FUERA DEL S.T.I.</c:v>
                  </c:pt>
                  <c:pt idx="16">
                    <c:v>LÍNEAS ASOCIADAS A LA GENERACIÓN</c:v>
                  </c:pt>
                </c:lvl>
              </c:multiLvlStrCache>
            </c:multiLvlStrRef>
          </c:cat>
          <c:val>
            <c:numRef>
              <c:f>('CAP II-5'!$G$10:$G$13,'CAP II-5'!$G$16:$G$27,'CAP II-5'!$G$28:$G$35)</c:f>
              <c:numCache>
                <c:formatCode>_-* #,##0.0\ _€_-;\-* #,##0.0\ _€_-;_-* "-"??\ _€_-;_-@_-</c:formatCode>
                <c:ptCount val="24"/>
                <c:pt idx="0">
                  <c:v>3563.5759999999996</c:v>
                </c:pt>
                <c:pt idx="1">
                  <c:v>587</c:v>
                </c:pt>
                <c:pt idx="2">
                  <c:v>167.3</c:v>
                </c:pt>
                <c:pt idx="3">
                  <c:v>1541.4199999999998</c:v>
                </c:pt>
                <c:pt idx="4" formatCode="_-* #,##0.00\ _€_-;\-* #,##0.00\ _€_-;_-* &quot;-&quot;??\ _€_-;_-@_-">
                  <c:v>205.77999999999997</c:v>
                </c:pt>
                <c:pt idx="5" formatCode="_-* #,##0.00\ _€_-;\-* #,##0.00\ _€_-;_-* &quot;-&quot;??\ _€_-;_-@_-">
                  <c:v>7.92</c:v>
                </c:pt>
                <c:pt idx="6" formatCode="_-* #,##0.00\ _€_-;\-* #,##0.00\ _€_-;_-* &quot;-&quot;??\ _€_-;_-@_-">
                  <c:v>239.83999999999997</c:v>
                </c:pt>
                <c:pt idx="7" formatCode="_-* #,##0.00\ _€_-;\-* #,##0.00\ _€_-;_-* &quot;-&quot;??\ _€_-;_-@_-">
                  <c:v>494.77799999999996</c:v>
                </c:pt>
                <c:pt idx="8" formatCode="_-* #,##0.00\ _€_-;\-* #,##0.00\ _€_-;_-* &quot;-&quot;??\ _€_-;_-@_-">
                  <c:v>56.6</c:v>
                </c:pt>
                <c:pt idx="9" formatCode="_-* #,##0.00\ _€_-;\-* #,##0.00\ _€_-;_-* &quot;-&quot;??\ _€_-;_-@_-">
                  <c:v>523.70999999999992</c:v>
                </c:pt>
                <c:pt idx="10" formatCode="_-* #,##0.00\ _€_-;\-* #,##0.00\ _€_-;_-* &quot;-&quot;??\ _€_-;_-@_-">
                  <c:v>81.97</c:v>
                </c:pt>
                <c:pt idx="11" formatCode="_-* #,##0.00\ _€_-;\-* #,##0.00\ _€_-;_-* &quot;-&quot;??\ _€_-;_-@_-">
                  <c:v>1.52</c:v>
                </c:pt>
                <c:pt idx="12" formatCode="_-* #,##0.00\ _€_-;\-* #,##0.00\ _€_-;_-* &quot;-&quot;??\ _€_-;_-@_-">
                  <c:v>0.94</c:v>
                </c:pt>
                <c:pt idx="13" formatCode="_-* #,##0.00\ _€_-;\-* #,##0.00\ _€_-;_-* &quot;-&quot;??\ _€_-;_-@_-">
                  <c:v>1.9</c:v>
                </c:pt>
                <c:pt idx="14" formatCode="_-* #,##0.00\ _€_-;\-* #,##0.00\ _€_-;_-* &quot;-&quot;??\ _€_-;_-@_-">
                  <c:v>120.61</c:v>
                </c:pt>
                <c:pt idx="15" formatCode="_-* #,##0.00\ _€_-;\-* #,##0.00\ _€_-;_-* &quot;-&quot;??\ _€_-;_-@_-">
                  <c:v>84.3</c:v>
                </c:pt>
                <c:pt idx="16">
                  <c:v>338.53999999999996</c:v>
                </c:pt>
                <c:pt idx="17">
                  <c:v>17.7</c:v>
                </c:pt>
                <c:pt idx="18">
                  <c:v>65.7</c:v>
                </c:pt>
                <c:pt idx="19">
                  <c:v>0.3</c:v>
                </c:pt>
                <c:pt idx="20">
                  <c:v>5.5</c:v>
                </c:pt>
                <c:pt idx="21">
                  <c:v>6.6</c:v>
                </c:pt>
                <c:pt idx="22">
                  <c:v>13.95</c:v>
                </c:pt>
                <c:pt idx="23">
                  <c:v>10.130000000000001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04672"/>
        <c:axId val="128304832"/>
      </c:barChart>
      <c:catAx>
        <c:axId val="10620467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BO"/>
          </a:p>
        </c:txPr>
        <c:crossAx val="128304832"/>
        <c:crosses val="autoZero"/>
        <c:auto val="1"/>
        <c:lblAlgn val="ctr"/>
        <c:lblOffset val="100"/>
        <c:noMultiLvlLbl val="0"/>
      </c:catAx>
      <c:valAx>
        <c:axId val="12830483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106204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s-BO"/>
    </a:p>
  </c:txPr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667000" y="75723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</xdr:colOff>
      <xdr:row>43</xdr:row>
      <xdr:rowOff>0</xdr:rowOff>
    </xdr:from>
    <xdr:to>
      <xdr:col>4</xdr:col>
      <xdr:colOff>114300</xdr:colOff>
      <xdr:row>44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343275" y="793432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448674</xdr:colOff>
      <xdr:row>39</xdr:row>
      <xdr:rowOff>96681</xdr:rowOff>
    </xdr:from>
    <xdr:to>
      <xdr:col>8</xdr:col>
      <xdr:colOff>469589</xdr:colOff>
      <xdr:row>55</xdr:row>
      <xdr:rowOff>187169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64475</xdr:colOff>
      <xdr:row>56</xdr:row>
      <xdr:rowOff>183905</xdr:rowOff>
    </xdr:from>
    <xdr:to>
      <xdr:col>10</xdr:col>
      <xdr:colOff>275758</xdr:colOff>
      <xdr:row>77</xdr:row>
      <xdr:rowOff>125890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o_ucrt/OTROS/ANUARIO%202020%20MATERIAL/Cap&#237;tulo%202%20(DRA_05_03_2021)/CAPITULO%20II%20-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fo4/cndc/media/archivos/archivos/BDFACT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co%20C/SMEC%20-%20CNDC%20Transacciones/DOCUMENTO%20TRANSACCIONES/2010/Noviembre/back/14%20al%2030%20OCTUBRE%20DE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ales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ON 2"/>
      <sheetName val="CAP II-1"/>
      <sheetName val="CAP II-2"/>
      <sheetName val="CAP II-3"/>
      <sheetName val="CAP II-4"/>
      <sheetName val="CAP II-5"/>
      <sheetName val="CAP II-6"/>
      <sheetName val="CAP II-7"/>
      <sheetName val="CAP II-8"/>
      <sheetName val="CAP II-9"/>
      <sheetName val="CAP II-10"/>
      <sheetName val="CAP II-11"/>
      <sheetName val="CAP II-12"/>
      <sheetName val="CAP II-13"/>
      <sheetName val="CAP II-14"/>
    </sheetNames>
    <sheetDataSet>
      <sheetData sheetId="0"/>
      <sheetData sheetId="1"/>
      <sheetData sheetId="2"/>
      <sheetData sheetId="3"/>
      <sheetData sheetId="4"/>
      <sheetData sheetId="5">
        <row r="10">
          <cell r="B10" t="str">
            <v>S.T.I.</v>
          </cell>
          <cell r="C10" t="str">
            <v>ENDE TRANSMISION S.A.</v>
          </cell>
          <cell r="G10">
            <v>3563.5759999999996</v>
          </cell>
        </row>
        <row r="11">
          <cell r="C11" t="str">
            <v>ISA BOLIVIA</v>
          </cell>
          <cell r="G11">
            <v>587</v>
          </cell>
        </row>
        <row r="12">
          <cell r="C12" t="str">
            <v>SAN CRISTOBAL TESA</v>
          </cell>
          <cell r="G12">
            <v>167.3</v>
          </cell>
        </row>
        <row r="13">
          <cell r="C13" t="str">
            <v>ENDE</v>
          </cell>
          <cell r="G13">
            <v>1541.4199999999998</v>
          </cell>
        </row>
        <row r="15">
          <cell r="K15" t="str">
            <v xml:space="preserve">Total S.T.I. </v>
          </cell>
          <cell r="L15">
            <v>5859.2959999999994</v>
          </cell>
        </row>
        <row r="16">
          <cell r="B16" t="str">
            <v>FUERA DEL S.T.I.</v>
          </cell>
          <cell r="C16" t="str">
            <v>ENDE TRANSMISION S.A.</v>
          </cell>
          <cell r="G16">
            <v>205.77999999999997</v>
          </cell>
          <cell r="K16" t="str">
            <v>Total Fuera del S.T.I.</v>
          </cell>
          <cell r="L16">
            <v>2278.2879999999996</v>
          </cell>
        </row>
        <row r="17">
          <cell r="C17" t="str">
            <v>SAN CRISTOBAL TESA</v>
          </cell>
          <cell r="G17">
            <v>7.92</v>
          </cell>
        </row>
        <row r="18">
          <cell r="C18" t="str">
            <v>DELAPAZ</v>
          </cell>
          <cell r="G18">
            <v>239.83999999999997</v>
          </cell>
        </row>
        <row r="19">
          <cell r="C19" t="str">
            <v>CRE R.L.</v>
          </cell>
          <cell r="G19">
            <v>494.77799999999996</v>
          </cell>
        </row>
        <row r="20">
          <cell r="C20" t="str">
            <v>ELFEC S.A.</v>
          </cell>
          <cell r="G20">
            <v>56.6</v>
          </cell>
        </row>
        <row r="21">
          <cell r="C21" t="str">
            <v>ENDE DEORURO S.A.</v>
          </cell>
          <cell r="G21">
            <v>523.70999999999992</v>
          </cell>
        </row>
        <row r="22">
          <cell r="C22" t="str">
            <v>SEPSA</v>
          </cell>
          <cell r="G22">
            <v>81.97</v>
          </cell>
        </row>
        <row r="23">
          <cell r="C23" t="str">
            <v>CESSA</v>
          </cell>
          <cell r="G23">
            <v>1.52</v>
          </cell>
        </row>
        <row r="24">
          <cell r="C24" t="str">
            <v>COBOCE</v>
          </cell>
          <cell r="G24">
            <v>0.94</v>
          </cell>
        </row>
        <row r="25">
          <cell r="C25" t="str">
            <v>EMVINTO</v>
          </cell>
          <cell r="G25">
            <v>1.9</v>
          </cell>
        </row>
        <row r="26">
          <cell r="C26" t="str">
            <v>ENDE</v>
          </cell>
          <cell r="G26">
            <v>120.61</v>
          </cell>
        </row>
        <row r="27">
          <cell r="C27" t="str">
            <v>SETAR</v>
          </cell>
          <cell r="G27">
            <v>84.3</v>
          </cell>
        </row>
        <row r="28">
          <cell r="B28" t="str">
            <v>LÍNEAS ASOCIADAS A LA GENERACIÓN</v>
          </cell>
          <cell r="C28" t="str">
            <v>COBEE</v>
          </cell>
          <cell r="G28">
            <v>338.53999999999996</v>
          </cell>
        </row>
        <row r="29">
          <cell r="C29" t="str">
            <v>HB</v>
          </cell>
          <cell r="G29">
            <v>17.7</v>
          </cell>
        </row>
        <row r="30">
          <cell r="C30" t="str">
            <v>RIOELEC S.A.</v>
          </cell>
          <cell r="G30">
            <v>65.7</v>
          </cell>
        </row>
        <row r="31">
          <cell r="C31" t="str">
            <v>ENDE GUARACACHI S.A.</v>
          </cell>
          <cell r="G31">
            <v>0.3</v>
          </cell>
        </row>
        <row r="32">
          <cell r="C32" t="str">
            <v>CECBB</v>
          </cell>
          <cell r="G32">
            <v>5.5</v>
          </cell>
        </row>
        <row r="33">
          <cell r="C33" t="str">
            <v>GESA</v>
          </cell>
          <cell r="G33">
            <v>6.6</v>
          </cell>
        </row>
        <row r="34">
          <cell r="C34" t="str">
            <v>ENDE</v>
          </cell>
          <cell r="G34">
            <v>13.95</v>
          </cell>
        </row>
        <row r="35">
          <cell r="C35" t="str">
            <v>ENDE CORANI S.A.</v>
          </cell>
          <cell r="G35">
            <v>10.130000000000001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BDFACTUR"/>
      <sheetName val="Matriz"/>
      <sheetName val="ListaDesplegable"/>
      <sheetName val="ID EMPRESA (4)"/>
      <sheetName val="ID_EMPRESA_(4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M42"/>
  <sheetViews>
    <sheetView tabSelected="1" zoomScale="130" zoomScaleNormal="130" workbookViewId="0">
      <selection activeCell="A7" sqref="A7"/>
    </sheetView>
  </sheetViews>
  <sheetFormatPr baseColWidth="10" defaultColWidth="11.42578125" defaultRowHeight="15"/>
  <cols>
    <col min="1" max="1" width="11.42578125" style="6"/>
    <col min="2" max="2" width="10.42578125" style="2" customWidth="1"/>
    <col min="3" max="3" width="18.140625" style="2" customWidth="1"/>
    <col min="4" max="8" width="9.42578125" style="2" customWidth="1"/>
    <col min="9" max="10" width="11.42578125" style="6"/>
    <col min="11" max="11" width="11.42578125" style="7"/>
    <col min="12" max="12" width="11.5703125" style="7" bestFit="1" customWidth="1"/>
    <col min="13" max="16384" width="11.42578125" style="6"/>
  </cols>
  <sheetData>
    <row r="1" spans="2:13" ht="15.75" customHeight="1">
      <c r="B1" s="1" t="s">
        <v>5</v>
      </c>
      <c r="C1" s="1"/>
      <c r="D1" s="1"/>
      <c r="E1" s="1"/>
      <c r="F1" s="1"/>
      <c r="G1" s="1"/>
      <c r="H1" s="1"/>
      <c r="I1" s="4"/>
      <c r="J1" s="4"/>
      <c r="K1" s="5"/>
      <c r="L1" s="5"/>
      <c r="M1" s="4"/>
    </row>
    <row r="2" spans="2:13" ht="15.75" customHeight="1">
      <c r="B2" s="1" t="s">
        <v>6</v>
      </c>
      <c r="C2" s="1"/>
      <c r="D2" s="1"/>
      <c r="E2" s="1"/>
      <c r="F2" s="1"/>
      <c r="G2" s="1"/>
      <c r="H2" s="1"/>
      <c r="I2" s="4"/>
      <c r="J2" s="4"/>
      <c r="K2" s="5"/>
      <c r="L2" s="5"/>
      <c r="M2" s="4"/>
    </row>
    <row r="3" spans="2:13" ht="15" customHeight="1">
      <c r="B3" s="3" t="s">
        <v>7</v>
      </c>
      <c r="C3" s="3"/>
      <c r="D3" s="3"/>
      <c r="E3" s="3"/>
      <c r="F3" s="3"/>
      <c r="G3" s="3"/>
      <c r="H3" s="3"/>
    </row>
    <row r="4" spans="2:13" ht="9" customHeight="1">
      <c r="B4" s="8"/>
      <c r="C4" s="8"/>
      <c r="D4" s="8"/>
      <c r="E4" s="8"/>
      <c r="F4" s="8"/>
      <c r="G4" s="8"/>
      <c r="H4" s="8"/>
    </row>
    <row r="5" spans="2:13" ht="13.5" customHeight="1">
      <c r="B5" s="9"/>
      <c r="C5" s="9"/>
      <c r="D5" s="9"/>
      <c r="E5" s="9"/>
      <c r="F5" s="9"/>
      <c r="G5" s="9"/>
      <c r="H5" s="9"/>
    </row>
    <row r="6" spans="2:13" ht="15.75" customHeight="1">
      <c r="D6" s="10" t="s">
        <v>8</v>
      </c>
      <c r="E6" s="10"/>
      <c r="F6" s="10"/>
      <c r="G6" s="11" t="s">
        <v>9</v>
      </c>
      <c r="H6" s="12" t="s">
        <v>10</v>
      </c>
    </row>
    <row r="7" spans="2:13">
      <c r="B7" s="13" t="s">
        <v>11</v>
      </c>
      <c r="C7" s="11" t="s">
        <v>12</v>
      </c>
      <c r="D7" s="14" t="s">
        <v>13</v>
      </c>
      <c r="E7" s="14" t="s">
        <v>14</v>
      </c>
      <c r="F7" s="14" t="s">
        <v>15</v>
      </c>
      <c r="G7" s="11"/>
      <c r="H7" s="12"/>
    </row>
    <row r="8" spans="2:13">
      <c r="B8" s="15"/>
      <c r="C8" s="11"/>
      <c r="D8" s="16" t="s">
        <v>16</v>
      </c>
      <c r="E8" s="16"/>
      <c r="F8" s="16"/>
      <c r="G8" s="17"/>
      <c r="H8" s="18"/>
      <c r="I8" s="19"/>
      <c r="J8" s="20"/>
    </row>
    <row r="9" spans="2:13" ht="4.5" customHeight="1">
      <c r="B9" s="21"/>
      <c r="C9" s="22"/>
      <c r="D9" s="21"/>
      <c r="E9" s="21"/>
      <c r="F9" s="21"/>
      <c r="G9" s="21"/>
      <c r="H9" s="21"/>
    </row>
    <row r="10" spans="2:13" s="28" customFormat="1">
      <c r="B10" s="23" t="s">
        <v>17</v>
      </c>
      <c r="C10" s="24" t="s">
        <v>18</v>
      </c>
      <c r="D10" s="25">
        <v>1948.2299999999998</v>
      </c>
      <c r="E10" s="25">
        <v>1401.1359999999997</v>
      </c>
      <c r="F10" s="25">
        <v>214.21</v>
      </c>
      <c r="G10" s="25">
        <f>+SUM(D10:F10)</f>
        <v>3563.5759999999996</v>
      </c>
      <c r="H10" s="26">
        <f>G10/$G$38</f>
        <v>0.4379157253553389</v>
      </c>
      <c r="I10" s="27"/>
      <c r="J10" s="27"/>
    </row>
    <row r="11" spans="2:13" s="28" customFormat="1">
      <c r="B11" s="23"/>
      <c r="C11" s="24" t="s">
        <v>19</v>
      </c>
      <c r="D11" s="25">
        <v>587</v>
      </c>
      <c r="E11" s="29" t="s">
        <v>2</v>
      </c>
      <c r="F11" s="29" t="s">
        <v>2</v>
      </c>
      <c r="G11" s="25">
        <f>+SUM(D11:F11)</f>
        <v>587</v>
      </c>
      <c r="H11" s="26">
        <f>G11/$G$38</f>
        <v>7.2134432037813695E-2</v>
      </c>
      <c r="I11" s="27"/>
      <c r="J11" s="30"/>
      <c r="K11" s="31"/>
    </row>
    <row r="12" spans="2:13" s="28" customFormat="1">
      <c r="B12" s="23"/>
      <c r="C12" s="24" t="s">
        <v>20</v>
      </c>
      <c r="D12" s="25">
        <v>167.28</v>
      </c>
      <c r="E12" s="29" t="s">
        <v>2</v>
      </c>
      <c r="F12" s="29" t="s">
        <v>2</v>
      </c>
      <c r="G12" s="25">
        <v>167.3</v>
      </c>
      <c r="H12" s="26">
        <f>G12/$G$38</f>
        <v>2.0558927563758485E-2</v>
      </c>
      <c r="I12" s="27"/>
      <c r="J12" s="30"/>
      <c r="K12" s="31"/>
    </row>
    <row r="13" spans="2:13" s="28" customFormat="1">
      <c r="B13" s="32"/>
      <c r="C13" s="24" t="s">
        <v>4</v>
      </c>
      <c r="D13" s="25">
        <v>1050.3699999999999</v>
      </c>
      <c r="E13" s="25">
        <v>491.04999999999995</v>
      </c>
      <c r="F13" s="29" t="s">
        <v>2</v>
      </c>
      <c r="G13" s="25">
        <f>+SUM(D13:F13)</f>
        <v>1541.4199999999998</v>
      </c>
      <c r="H13" s="26">
        <f>G13/$G$38</f>
        <v>0.18941985729425342</v>
      </c>
      <c r="I13" s="30"/>
      <c r="J13" s="30"/>
      <c r="K13" s="30"/>
    </row>
    <row r="14" spans="2:13" s="28" customFormat="1" ht="15" customHeight="1">
      <c r="B14" s="33" t="s">
        <v>21</v>
      </c>
      <c r="C14" s="33"/>
      <c r="D14" s="34">
        <f>+SUM(D10:D13)</f>
        <v>3752.8799999999997</v>
      </c>
      <c r="E14" s="34">
        <f>+SUM(E10:E13)</f>
        <v>1892.1859999999997</v>
      </c>
      <c r="F14" s="34">
        <f>+SUM(F10:F13)</f>
        <v>214.21</v>
      </c>
      <c r="G14" s="34">
        <f>+SUM(G10:G13)</f>
        <v>5859.2959999999994</v>
      </c>
      <c r="H14" s="35">
        <f>+SUM(H10:H13)</f>
        <v>0.72002894225116454</v>
      </c>
      <c r="I14" s="30"/>
      <c r="J14" s="30"/>
      <c r="K14" s="36"/>
      <c r="M14" s="36"/>
    </row>
    <row r="15" spans="2:13" s="28" customFormat="1" ht="15.75" customHeight="1">
      <c r="B15" s="37"/>
      <c r="C15" s="38"/>
      <c r="D15" s="39"/>
      <c r="E15" s="39"/>
      <c r="F15" s="39"/>
      <c r="G15" s="39"/>
      <c r="H15" s="40"/>
      <c r="I15" s="41"/>
      <c r="K15" s="42" t="s">
        <v>21</v>
      </c>
      <c r="L15" s="43">
        <f>+G14</f>
        <v>5859.2959999999994</v>
      </c>
      <c r="M15" s="44">
        <f>+L15/$L$17</f>
        <v>0.72002894225116454</v>
      </c>
    </row>
    <row r="16" spans="2:13" s="28" customFormat="1" ht="12.75" customHeight="1">
      <c r="B16" s="45" t="s">
        <v>22</v>
      </c>
      <c r="C16" s="24" t="s">
        <v>18</v>
      </c>
      <c r="D16" s="46">
        <v>59.08</v>
      </c>
      <c r="E16" s="46">
        <v>63.9</v>
      </c>
      <c r="F16" s="46">
        <v>82.8</v>
      </c>
      <c r="G16" s="46">
        <f t="shared" ref="G16:G35" si="0">+SUM(D16:F16)</f>
        <v>205.77999999999997</v>
      </c>
      <c r="H16" s="26">
        <f t="shared" ref="H16:H35" si="1">+G16/$G$38</f>
        <v>2.528760379001925E-2</v>
      </c>
      <c r="I16" s="41"/>
      <c r="K16" s="42" t="s">
        <v>23</v>
      </c>
      <c r="L16" s="43">
        <f>+G36</f>
        <v>2278.2879999999996</v>
      </c>
      <c r="M16" s="44">
        <f>+L16/$L$17</f>
        <v>0.27997105774883552</v>
      </c>
    </row>
    <row r="17" spans="2:13" s="28" customFormat="1" ht="15" customHeight="1">
      <c r="B17" s="45"/>
      <c r="C17" s="24" t="s">
        <v>20</v>
      </c>
      <c r="D17" s="46">
        <v>7.92</v>
      </c>
      <c r="E17" s="47" t="s">
        <v>2</v>
      </c>
      <c r="F17" s="47" t="s">
        <v>2</v>
      </c>
      <c r="G17" s="46">
        <f t="shared" si="0"/>
        <v>7.92</v>
      </c>
      <c r="H17" s="26">
        <f t="shared" si="1"/>
        <v>9.7326184282706032E-4</v>
      </c>
      <c r="I17" s="41"/>
      <c r="K17" s="42" t="s">
        <v>24</v>
      </c>
      <c r="L17" s="43">
        <f>SUM(L15:L16)</f>
        <v>8137.5839999999989</v>
      </c>
      <c r="M17" s="42"/>
    </row>
    <row r="18" spans="2:13" s="28" customFormat="1" ht="15" customHeight="1">
      <c r="B18" s="45"/>
      <c r="C18" s="24" t="s">
        <v>25</v>
      </c>
      <c r="D18" s="48" t="s">
        <v>2</v>
      </c>
      <c r="E18" s="46">
        <v>74.25</v>
      </c>
      <c r="F18" s="46">
        <v>165.58999999999997</v>
      </c>
      <c r="G18" s="46">
        <f t="shared" si="0"/>
        <v>239.83999999999997</v>
      </c>
      <c r="H18" s="26">
        <f t="shared" si="1"/>
        <v>2.9473121260560876E-2</v>
      </c>
      <c r="I18" s="41"/>
    </row>
    <row r="19" spans="2:13" s="28" customFormat="1" ht="15" customHeight="1">
      <c r="B19" s="45"/>
      <c r="C19" s="24" t="s">
        <v>26</v>
      </c>
      <c r="D19" s="48" t="s">
        <v>2</v>
      </c>
      <c r="E19" s="46">
        <v>234.64999999999998</v>
      </c>
      <c r="F19" s="46">
        <v>260.12799999999999</v>
      </c>
      <c r="G19" s="46">
        <f t="shared" si="0"/>
        <v>494.77799999999996</v>
      </c>
      <c r="H19" s="26">
        <f t="shared" si="1"/>
        <v>6.0801584352308993E-2</v>
      </c>
      <c r="I19" s="41"/>
    </row>
    <row r="20" spans="2:13" s="28" customFormat="1">
      <c r="B20" s="45"/>
      <c r="C20" s="24" t="s">
        <v>27</v>
      </c>
      <c r="D20" s="48" t="s">
        <v>2</v>
      </c>
      <c r="E20" s="46">
        <v>56.6</v>
      </c>
      <c r="F20" s="47" t="s">
        <v>2</v>
      </c>
      <c r="G20" s="46">
        <f t="shared" si="0"/>
        <v>56.6</v>
      </c>
      <c r="H20" s="26">
        <f t="shared" si="1"/>
        <v>6.955381351516618E-3</v>
      </c>
      <c r="I20" s="41"/>
    </row>
    <row r="21" spans="2:13" s="28" customFormat="1">
      <c r="B21" s="45"/>
      <c r="C21" s="24" t="s">
        <v>28</v>
      </c>
      <c r="D21" s="48" t="s">
        <v>2</v>
      </c>
      <c r="E21" s="46">
        <v>61.709999999999994</v>
      </c>
      <c r="F21" s="46">
        <v>461.99999999999989</v>
      </c>
      <c r="G21" s="46">
        <f t="shared" si="0"/>
        <v>523.70999999999992</v>
      </c>
      <c r="H21" s="26">
        <f t="shared" si="1"/>
        <v>6.4356939356939355E-2</v>
      </c>
      <c r="I21" s="41"/>
    </row>
    <row r="22" spans="2:13" s="28" customFormat="1">
      <c r="B22" s="45"/>
      <c r="C22" s="24" t="s">
        <v>29</v>
      </c>
      <c r="D22" s="48" t="s">
        <v>2</v>
      </c>
      <c r="E22" s="46">
        <v>3.74</v>
      </c>
      <c r="F22" s="46">
        <v>78.23</v>
      </c>
      <c r="G22" s="46">
        <f t="shared" si="0"/>
        <v>81.97</v>
      </c>
      <c r="H22" s="26">
        <f t="shared" si="1"/>
        <v>1.0073014300067441E-2</v>
      </c>
      <c r="I22" s="41"/>
    </row>
    <row r="23" spans="2:13" s="28" customFormat="1">
      <c r="B23" s="45"/>
      <c r="C23" s="24" t="s">
        <v>30</v>
      </c>
      <c r="D23" s="48" t="s">
        <v>2</v>
      </c>
      <c r="E23" s="47" t="s">
        <v>2</v>
      </c>
      <c r="F23" s="46">
        <v>1.52</v>
      </c>
      <c r="G23" s="46">
        <f t="shared" si="0"/>
        <v>1.52</v>
      </c>
      <c r="H23" s="26">
        <f t="shared" si="1"/>
        <v>1.8678762640115301E-4</v>
      </c>
      <c r="I23" s="41"/>
    </row>
    <row r="24" spans="2:13" s="28" customFormat="1">
      <c r="B24" s="45"/>
      <c r="C24" s="24" t="s">
        <v>31</v>
      </c>
      <c r="D24" s="48" t="s">
        <v>2</v>
      </c>
      <c r="E24" s="46">
        <v>0.94</v>
      </c>
      <c r="F24" s="47" t="s">
        <v>2</v>
      </c>
      <c r="G24" s="46">
        <f t="shared" si="0"/>
        <v>0.94</v>
      </c>
      <c r="H24" s="26">
        <f t="shared" si="1"/>
        <v>1.1551340053755514E-4</v>
      </c>
      <c r="I24" s="41"/>
    </row>
    <row r="25" spans="2:13" s="28" customFormat="1">
      <c r="B25" s="45"/>
      <c r="C25" s="24" t="s">
        <v>32</v>
      </c>
      <c r="D25" s="48" t="s">
        <v>2</v>
      </c>
      <c r="E25" s="47" t="s">
        <v>2</v>
      </c>
      <c r="F25" s="46">
        <v>1.9</v>
      </c>
      <c r="G25" s="46">
        <f t="shared" si="0"/>
        <v>1.9</v>
      </c>
      <c r="H25" s="26">
        <f t="shared" si="1"/>
        <v>2.3348453300144124E-4</v>
      </c>
      <c r="I25" s="41"/>
    </row>
    <row r="26" spans="2:13" s="28" customFormat="1">
      <c r="B26" s="45"/>
      <c r="C26" s="24" t="s">
        <v>4</v>
      </c>
      <c r="D26" s="48" t="s">
        <v>2</v>
      </c>
      <c r="E26" s="46">
        <v>120.61</v>
      </c>
      <c r="F26" s="47" t="s">
        <v>2</v>
      </c>
      <c r="G26" s="46">
        <f t="shared" si="0"/>
        <v>120.61</v>
      </c>
      <c r="H26" s="26">
        <f t="shared" si="1"/>
        <v>1.4821352381738857E-2</v>
      </c>
      <c r="I26" s="41"/>
    </row>
    <row r="27" spans="2:13" s="28" customFormat="1">
      <c r="B27" s="49"/>
      <c r="C27" s="50" t="s">
        <v>33</v>
      </c>
      <c r="D27" s="48" t="s">
        <v>2</v>
      </c>
      <c r="E27" s="51" t="s">
        <v>2</v>
      </c>
      <c r="F27" s="52">
        <v>84.3</v>
      </c>
      <c r="G27" s="52">
        <f t="shared" si="0"/>
        <v>84.3</v>
      </c>
      <c r="H27" s="53">
        <f t="shared" si="1"/>
        <v>1.0359340069484997E-2</v>
      </c>
      <c r="I27" s="41"/>
    </row>
    <row r="28" spans="2:13" s="28" customFormat="1">
      <c r="B28" s="45" t="s">
        <v>34</v>
      </c>
      <c r="C28" s="24" t="s">
        <v>35</v>
      </c>
      <c r="D28" s="54">
        <v>0</v>
      </c>
      <c r="E28" s="25">
        <v>204.53999999999996</v>
      </c>
      <c r="F28" s="46">
        <v>134</v>
      </c>
      <c r="G28" s="25">
        <f t="shared" si="0"/>
        <v>338.53999999999996</v>
      </c>
      <c r="H28" s="26">
        <f t="shared" si="1"/>
        <v>4.1602028317004165E-2</v>
      </c>
      <c r="I28" s="41"/>
    </row>
    <row r="29" spans="2:13" s="28" customFormat="1">
      <c r="B29" s="45"/>
      <c r="C29" s="24" t="s">
        <v>36</v>
      </c>
      <c r="D29" s="25">
        <v>0</v>
      </c>
      <c r="E29" s="25">
        <v>17.7</v>
      </c>
      <c r="F29" s="25">
        <v>0</v>
      </c>
      <c r="G29" s="25">
        <f t="shared" si="0"/>
        <v>17.7</v>
      </c>
      <c r="H29" s="26">
        <f t="shared" si="1"/>
        <v>2.1750927548028999E-3</v>
      </c>
      <c r="I29" s="41"/>
    </row>
    <row r="30" spans="2:13" s="28" customFormat="1">
      <c r="B30" s="45"/>
      <c r="C30" s="24" t="s">
        <v>37</v>
      </c>
      <c r="D30" s="25">
        <v>0</v>
      </c>
      <c r="E30" s="25">
        <v>0</v>
      </c>
      <c r="F30" s="46">
        <v>65.7</v>
      </c>
      <c r="G30" s="25">
        <f t="shared" si="0"/>
        <v>65.7</v>
      </c>
      <c r="H30" s="26">
        <f t="shared" si="1"/>
        <v>8.0736493779972052E-3</v>
      </c>
      <c r="I30" s="41"/>
    </row>
    <row r="31" spans="2:13" s="28" customFormat="1">
      <c r="B31" s="45"/>
      <c r="C31" s="24" t="s">
        <v>1</v>
      </c>
      <c r="D31" s="25">
        <v>0</v>
      </c>
      <c r="E31" s="25">
        <v>0</v>
      </c>
      <c r="F31" s="25">
        <v>0.3</v>
      </c>
      <c r="G31" s="25">
        <f t="shared" si="0"/>
        <v>0.3</v>
      </c>
      <c r="H31" s="26">
        <f t="shared" si="1"/>
        <v>3.6865978894964403E-5</v>
      </c>
      <c r="I31" s="41"/>
    </row>
    <row r="32" spans="2:13" s="28" customFormat="1">
      <c r="B32" s="45"/>
      <c r="C32" s="24" t="s">
        <v>0</v>
      </c>
      <c r="D32" s="46">
        <v>5.5</v>
      </c>
      <c r="E32" s="25">
        <v>0</v>
      </c>
      <c r="F32" s="25">
        <v>0</v>
      </c>
      <c r="G32" s="25">
        <f t="shared" si="0"/>
        <v>5.5</v>
      </c>
      <c r="H32" s="26">
        <f t="shared" si="1"/>
        <v>6.7587627974101416E-4</v>
      </c>
      <c r="I32" s="41"/>
    </row>
    <row r="33" spans="2:9" s="28" customFormat="1">
      <c r="B33" s="45"/>
      <c r="C33" s="24" t="s">
        <v>3</v>
      </c>
      <c r="D33" s="25">
        <v>0</v>
      </c>
      <c r="E33" s="25">
        <v>6.6</v>
      </c>
      <c r="F33" s="25">
        <v>0</v>
      </c>
      <c r="G33" s="25">
        <f t="shared" si="0"/>
        <v>6.6</v>
      </c>
      <c r="H33" s="26">
        <f t="shared" si="1"/>
        <v>8.1105153568921686E-4</v>
      </c>
      <c r="I33" s="41"/>
    </row>
    <row r="34" spans="2:9" s="28" customFormat="1">
      <c r="B34" s="37"/>
      <c r="C34" s="24" t="s">
        <v>4</v>
      </c>
      <c r="D34" s="25"/>
      <c r="E34" s="25">
        <v>13.95</v>
      </c>
      <c r="F34" s="25"/>
      <c r="G34" s="25">
        <f t="shared" si="0"/>
        <v>13.95</v>
      </c>
      <c r="H34" s="26">
        <f t="shared" si="1"/>
        <v>1.7142680186158449E-3</v>
      </c>
      <c r="I34" s="41"/>
    </row>
    <row r="35" spans="2:9" s="28" customFormat="1">
      <c r="B35" s="37"/>
      <c r="C35" s="55" t="s">
        <v>38</v>
      </c>
      <c r="D35" s="25">
        <v>10.130000000000001</v>
      </c>
      <c r="E35" s="25"/>
      <c r="F35" s="25"/>
      <c r="G35" s="25">
        <f t="shared" si="0"/>
        <v>10.130000000000001</v>
      </c>
      <c r="H35" s="26">
        <f t="shared" si="1"/>
        <v>1.2448412206866315E-3</v>
      </c>
      <c r="I35" s="41"/>
    </row>
    <row r="36" spans="2:9" s="28" customFormat="1">
      <c r="B36" s="33" t="s">
        <v>23</v>
      </c>
      <c r="C36" s="33"/>
      <c r="D36" s="56">
        <f>+SUM(D16:D35)</f>
        <v>82.63</v>
      </c>
      <c r="E36" s="56">
        <f>+SUM(E16:E35)</f>
        <v>859.19</v>
      </c>
      <c r="F36" s="56">
        <f>+SUM(F16:F35)</f>
        <v>1336.4679999999998</v>
      </c>
      <c r="G36" s="56">
        <f>+SUM(G16:G35)</f>
        <v>2278.2879999999996</v>
      </c>
      <c r="H36" s="57">
        <f>+SUM(H16:H35)</f>
        <v>0.27997105774883552</v>
      </c>
      <c r="I36" s="58"/>
    </row>
    <row r="37" spans="2:9">
      <c r="B37" s="59"/>
      <c r="C37" s="60"/>
      <c r="D37" s="61"/>
      <c r="E37" s="61"/>
      <c r="F37" s="61"/>
      <c r="G37" s="61"/>
      <c r="H37" s="62"/>
      <c r="I37" s="63"/>
    </row>
    <row r="38" spans="2:9" ht="17.25" customHeight="1">
      <c r="B38" s="64" t="s">
        <v>39</v>
      </c>
      <c r="C38" s="64"/>
      <c r="D38" s="65">
        <f>+D14+D36</f>
        <v>3835.5099999999998</v>
      </c>
      <c r="E38" s="65">
        <f>+E14+E36</f>
        <v>2751.3759999999997</v>
      </c>
      <c r="F38" s="65">
        <f>+F14+F36</f>
        <v>1550.6779999999999</v>
      </c>
      <c r="G38" s="65">
        <f>+G14+G36</f>
        <v>8137.5839999999989</v>
      </c>
      <c r="H38" s="66">
        <f>+H14+H36</f>
        <v>1</v>
      </c>
    </row>
    <row r="39" spans="2:9" ht="11.25" customHeight="1">
      <c r="B39" s="67" t="s">
        <v>40</v>
      </c>
      <c r="C39" s="67"/>
      <c r="D39" s="67"/>
      <c r="E39" s="67"/>
      <c r="F39" s="67"/>
      <c r="G39" s="67"/>
      <c r="H39" s="67"/>
    </row>
    <row r="40" spans="2:9" ht="14.25" customHeight="1">
      <c r="B40" s="68"/>
      <c r="C40" s="68"/>
      <c r="D40" s="68"/>
      <c r="E40" s="68"/>
      <c r="F40" s="68"/>
      <c r="G40" s="68"/>
      <c r="H40" s="68"/>
    </row>
    <row r="41" spans="2:9" ht="15.75" customHeight="1">
      <c r="B41" s="6"/>
      <c r="C41" s="6"/>
      <c r="D41" s="6"/>
      <c r="E41" s="6"/>
      <c r="F41" s="6"/>
      <c r="G41" s="6"/>
      <c r="H41" s="6"/>
    </row>
    <row r="42" spans="2:9" ht="13.5" customHeight="1"/>
  </sheetData>
  <mergeCells count="18">
    <mergeCell ref="B39:H39"/>
    <mergeCell ref="B40:H40"/>
    <mergeCell ref="B10:B13"/>
    <mergeCell ref="B14:C14"/>
    <mergeCell ref="B16:B27"/>
    <mergeCell ref="B28:B33"/>
    <mergeCell ref="B36:C36"/>
    <mergeCell ref="B38:C38"/>
    <mergeCell ref="B1:H1"/>
    <mergeCell ref="B2:H2"/>
    <mergeCell ref="B3:H3"/>
    <mergeCell ref="B5:H5"/>
    <mergeCell ref="D6:F6"/>
    <mergeCell ref="G6:G7"/>
    <mergeCell ref="H6:H7"/>
    <mergeCell ref="B7:B8"/>
    <mergeCell ref="C7:C8"/>
    <mergeCell ref="D8:F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CAP II-5</vt:lpstr>
      <vt:lpstr>Hoja1</vt:lpstr>
      <vt:lpstr>Hoja2</vt:lpstr>
      <vt:lpstr>Hoja3</vt:lpstr>
      <vt:lpstr>'CAP II-5'!Área_de_impresión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2021-03-26T19:07:43Z</dcterms:modified>
</cp:coreProperties>
</file>